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0A2127B3-E04E-419D-8501-A486E9C99AC3}" xr6:coauthVersionLast="47" xr6:coauthVersionMax="47" xr10:uidLastSave="{00000000-0000-0000-0000-000000000000}"/>
  <bookViews>
    <workbookView xWindow="-120" yWindow="-120" windowWidth="29040" windowHeight="15840" xr2:uid="{A116D658-2540-4A14-B628-5B4DAC07A8AA}"/>
  </bookViews>
  <sheets>
    <sheet name="Ф3 " sheetId="1" r:id="rId1"/>
  </sheets>
  <externalReferences>
    <externalReference r:id="rId2"/>
    <externalReference r:id="rId3"/>
  </externalReferences>
  <definedNames>
    <definedName name="_xlnm.Print_Area" localSheetId="0">'Ф3 '!$A$1:$AK$224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24" i="1" l="1"/>
  <c r="I224" i="1"/>
  <c r="AF224" i="1" s="1"/>
  <c r="AJ224" i="1" s="1"/>
  <c r="H224" i="1"/>
  <c r="AC224" i="1" s="1"/>
  <c r="AI224" i="1" s="1"/>
  <c r="G224" i="1"/>
  <c r="F224" i="1"/>
  <c r="E224" i="1"/>
  <c r="C224" i="1"/>
  <c r="B224" i="1"/>
  <c r="AK223" i="1"/>
  <c r="I223" i="1"/>
  <c r="AF223" i="1" s="1"/>
  <c r="H223" i="1"/>
  <c r="AC223" i="1" s="1"/>
  <c r="G223" i="1"/>
  <c r="F223" i="1"/>
  <c r="E223" i="1"/>
  <c r="C223" i="1"/>
  <c r="B223" i="1"/>
  <c r="AK222" i="1"/>
  <c r="AI222" i="1"/>
  <c r="I222" i="1"/>
  <c r="T222" i="1" s="1"/>
  <c r="H222" i="1"/>
  <c r="G222" i="1"/>
  <c r="F222" i="1"/>
  <c r="E222" i="1"/>
  <c r="C222" i="1"/>
  <c r="B222" i="1"/>
  <c r="AH221" i="1"/>
  <c r="AG221" i="1"/>
  <c r="AE221" i="1"/>
  <c r="AB221" i="1"/>
  <c r="AA221" i="1"/>
  <c r="Z221" i="1"/>
  <c r="Y221" i="1"/>
  <c r="X221" i="1"/>
  <c r="W221" i="1"/>
  <c r="V221" i="1"/>
  <c r="U221" i="1"/>
  <c r="S221" i="1"/>
  <c r="R221" i="1"/>
  <c r="Q221" i="1"/>
  <c r="N221" i="1"/>
  <c r="M221" i="1"/>
  <c r="L221" i="1"/>
  <c r="I221" i="1"/>
  <c r="H221" i="1"/>
  <c r="F221" i="1"/>
  <c r="E221" i="1"/>
  <c r="D221" i="1"/>
  <c r="F220" i="1"/>
  <c r="E220" i="1"/>
  <c r="D220" i="1"/>
  <c r="AK219" i="1"/>
  <c r="AG219" i="1"/>
  <c r="AE219" i="1"/>
  <c r="AC219" i="1"/>
  <c r="AI219" i="1" s="1"/>
  <c r="K219" i="1"/>
  <c r="I219" i="1"/>
  <c r="R219" i="1" s="1"/>
  <c r="P219" i="1" s="1"/>
  <c r="H219" i="1"/>
  <c r="G219" i="1"/>
  <c r="AH219" i="1" s="1"/>
  <c r="F219" i="1"/>
  <c r="E219" i="1"/>
  <c r="C219" i="1"/>
  <c r="B219" i="1"/>
  <c r="AK218" i="1"/>
  <c r="AH218" i="1"/>
  <c r="AF218" i="1"/>
  <c r="AD218" i="1"/>
  <c r="AJ218" i="1" s="1"/>
  <c r="R218" i="1"/>
  <c r="P218" i="1" s="1"/>
  <c r="K218" i="1"/>
  <c r="I218" i="1"/>
  <c r="H218" i="1"/>
  <c r="G218" i="1"/>
  <c r="F218" i="1"/>
  <c r="AG218" i="1" s="1"/>
  <c r="E218" i="1"/>
  <c r="C218" i="1"/>
  <c r="B218" i="1"/>
  <c r="AK217" i="1"/>
  <c r="AG217" i="1"/>
  <c r="AE217" i="1"/>
  <c r="AC217" i="1"/>
  <c r="AI217" i="1" s="1"/>
  <c r="K217" i="1"/>
  <c r="I217" i="1"/>
  <c r="R217" i="1" s="1"/>
  <c r="P217" i="1" s="1"/>
  <c r="H217" i="1"/>
  <c r="G217" i="1"/>
  <c r="AH217" i="1" s="1"/>
  <c r="F217" i="1"/>
  <c r="E217" i="1"/>
  <c r="C217" i="1"/>
  <c r="B217" i="1"/>
  <c r="AK216" i="1"/>
  <c r="AH216" i="1"/>
  <c r="AF216" i="1"/>
  <c r="AD216" i="1"/>
  <c r="AJ216" i="1" s="1"/>
  <c r="R216" i="1"/>
  <c r="P216" i="1" s="1"/>
  <c r="K216" i="1"/>
  <c r="I216" i="1"/>
  <c r="H216" i="1"/>
  <c r="G216" i="1"/>
  <c r="F216" i="1"/>
  <c r="AG216" i="1" s="1"/>
  <c r="E216" i="1"/>
  <c r="C216" i="1"/>
  <c r="B216" i="1"/>
  <c r="AK215" i="1"/>
  <c r="AG215" i="1"/>
  <c r="AE215" i="1"/>
  <c r="AC215" i="1"/>
  <c r="AI215" i="1" s="1"/>
  <c r="K215" i="1"/>
  <c r="I215" i="1"/>
  <c r="R215" i="1" s="1"/>
  <c r="P215" i="1" s="1"/>
  <c r="H215" i="1"/>
  <c r="G215" i="1"/>
  <c r="AH215" i="1" s="1"/>
  <c r="F215" i="1"/>
  <c r="E215" i="1"/>
  <c r="C215" i="1"/>
  <c r="B215" i="1"/>
  <c r="AK214" i="1"/>
  <c r="AH214" i="1"/>
  <c r="AF214" i="1"/>
  <c r="AD214" i="1"/>
  <c r="AJ214" i="1" s="1"/>
  <c r="R214" i="1"/>
  <c r="P214" i="1" s="1"/>
  <c r="K214" i="1"/>
  <c r="I214" i="1"/>
  <c r="H214" i="1"/>
  <c r="G214" i="1"/>
  <c r="F214" i="1"/>
  <c r="AG214" i="1" s="1"/>
  <c r="E214" i="1"/>
  <c r="C214" i="1"/>
  <c r="B214" i="1"/>
  <c r="AK213" i="1"/>
  <c r="AG213" i="1"/>
  <c r="AE213" i="1"/>
  <c r="AC213" i="1"/>
  <c r="AI213" i="1" s="1"/>
  <c r="K213" i="1"/>
  <c r="I213" i="1"/>
  <c r="R213" i="1" s="1"/>
  <c r="P213" i="1" s="1"/>
  <c r="H213" i="1"/>
  <c r="G213" i="1"/>
  <c r="AH213" i="1" s="1"/>
  <c r="F213" i="1"/>
  <c r="E213" i="1"/>
  <c r="C213" i="1"/>
  <c r="B213" i="1"/>
  <c r="AK212" i="1"/>
  <c r="AH212" i="1"/>
  <c r="AF212" i="1"/>
  <c r="AD212" i="1"/>
  <c r="AJ212" i="1" s="1"/>
  <c r="R212" i="1"/>
  <c r="P212" i="1" s="1"/>
  <c r="K212" i="1"/>
  <c r="I212" i="1"/>
  <c r="H212" i="1"/>
  <c r="G212" i="1"/>
  <c r="F212" i="1"/>
  <c r="AG212" i="1" s="1"/>
  <c r="E212" i="1"/>
  <c r="C212" i="1"/>
  <c r="B212" i="1"/>
  <c r="AK211" i="1"/>
  <c r="AG211" i="1"/>
  <c r="AE211" i="1"/>
  <c r="AC211" i="1"/>
  <c r="AI211" i="1" s="1"/>
  <c r="K211" i="1"/>
  <c r="I211" i="1"/>
  <c r="R211" i="1" s="1"/>
  <c r="P211" i="1" s="1"/>
  <c r="H211" i="1"/>
  <c r="G211" i="1"/>
  <c r="AH211" i="1" s="1"/>
  <c r="F211" i="1"/>
  <c r="E211" i="1"/>
  <c r="C211" i="1"/>
  <c r="B211" i="1"/>
  <c r="AK210" i="1"/>
  <c r="AH210" i="1"/>
  <c r="AF210" i="1"/>
  <c r="AD210" i="1"/>
  <c r="AJ210" i="1" s="1"/>
  <c r="R210" i="1"/>
  <c r="P210" i="1" s="1"/>
  <c r="K210" i="1"/>
  <c r="I210" i="1"/>
  <c r="H210" i="1"/>
  <c r="G210" i="1"/>
  <c r="F210" i="1"/>
  <c r="AG210" i="1" s="1"/>
  <c r="E210" i="1"/>
  <c r="C210" i="1"/>
  <c r="B210" i="1"/>
  <c r="AK209" i="1"/>
  <c r="AG209" i="1"/>
  <c r="AE209" i="1"/>
  <c r="AC209" i="1"/>
  <c r="AI209" i="1" s="1"/>
  <c r="Q209" i="1"/>
  <c r="P209" i="1"/>
  <c r="K209" i="1"/>
  <c r="I209" i="1"/>
  <c r="H209" i="1"/>
  <c r="G209" i="1"/>
  <c r="AH209" i="1" s="1"/>
  <c r="F209" i="1"/>
  <c r="E209" i="1"/>
  <c r="C209" i="1"/>
  <c r="B209" i="1"/>
  <c r="AK208" i="1"/>
  <c r="P208" i="1"/>
  <c r="K208" i="1"/>
  <c r="I208" i="1"/>
  <c r="H208" i="1"/>
  <c r="G208" i="1"/>
  <c r="F208" i="1"/>
  <c r="AG208" i="1" s="1"/>
  <c r="E208" i="1"/>
  <c r="C208" i="1"/>
  <c r="B208" i="1"/>
  <c r="AK207" i="1"/>
  <c r="P207" i="1"/>
  <c r="K207" i="1"/>
  <c r="I207" i="1"/>
  <c r="H207" i="1"/>
  <c r="G207" i="1"/>
  <c r="AH207" i="1" s="1"/>
  <c r="F207" i="1"/>
  <c r="AG207" i="1" s="1"/>
  <c r="E207" i="1"/>
  <c r="C207" i="1"/>
  <c r="B207" i="1"/>
  <c r="AK206" i="1"/>
  <c r="AF206" i="1"/>
  <c r="Q206" i="1"/>
  <c r="P206" i="1" s="1"/>
  <c r="P204" i="1" s="1"/>
  <c r="I206" i="1"/>
  <c r="H206" i="1"/>
  <c r="G206" i="1"/>
  <c r="AH206" i="1" s="1"/>
  <c r="F206" i="1"/>
  <c r="AG206" i="1" s="1"/>
  <c r="E206" i="1"/>
  <c r="C206" i="1"/>
  <c r="B206" i="1"/>
  <c r="AK205" i="1"/>
  <c r="Q205" i="1"/>
  <c r="P205" i="1" s="1"/>
  <c r="I205" i="1"/>
  <c r="I204" i="1" s="1"/>
  <c r="H205" i="1"/>
  <c r="G205" i="1"/>
  <c r="AF205" i="1" s="1"/>
  <c r="F205" i="1"/>
  <c r="E205" i="1"/>
  <c r="C205" i="1"/>
  <c r="B205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O204" i="1"/>
  <c r="N204" i="1"/>
  <c r="M204" i="1"/>
  <c r="L204" i="1"/>
  <c r="K204" i="1"/>
  <c r="H204" i="1"/>
  <c r="F204" i="1"/>
  <c r="E204" i="1"/>
  <c r="D204" i="1"/>
  <c r="F203" i="1"/>
  <c r="E203" i="1"/>
  <c r="D203" i="1"/>
  <c r="F202" i="1"/>
  <c r="E202" i="1"/>
  <c r="D202" i="1"/>
  <c r="F201" i="1"/>
  <c r="E201" i="1"/>
  <c r="D201" i="1"/>
  <c r="AK200" i="1"/>
  <c r="AH200" i="1"/>
  <c r="AD200" i="1"/>
  <c r="AJ200" i="1" s="1"/>
  <c r="AJ199" i="1" s="1"/>
  <c r="I200" i="1"/>
  <c r="AF200" i="1" s="1"/>
  <c r="AF199" i="1" s="1"/>
  <c r="H200" i="1"/>
  <c r="F200" i="1"/>
  <c r="AG200" i="1" s="1"/>
  <c r="AG199" i="1" s="1"/>
  <c r="E200" i="1"/>
  <c r="C200" i="1"/>
  <c r="B200" i="1"/>
  <c r="AH199" i="1"/>
  <c r="AD199" i="1"/>
  <c r="AB199" i="1"/>
  <c r="AA199" i="1"/>
  <c r="Z199" i="1"/>
  <c r="Y199" i="1"/>
  <c r="X199" i="1"/>
  <c r="W199" i="1"/>
  <c r="V199" i="1"/>
  <c r="U199" i="1"/>
  <c r="T199" i="1"/>
  <c r="S199" i="1"/>
  <c r="Q199" i="1"/>
  <c r="O199" i="1"/>
  <c r="N199" i="1"/>
  <c r="M199" i="1"/>
  <c r="L199" i="1"/>
  <c r="K199" i="1"/>
  <c r="I199" i="1"/>
  <c r="H199" i="1"/>
  <c r="F199" i="1"/>
  <c r="E199" i="1"/>
  <c r="D199" i="1"/>
  <c r="F198" i="1"/>
  <c r="E198" i="1"/>
  <c r="D198" i="1"/>
  <c r="F197" i="1"/>
  <c r="E197" i="1"/>
  <c r="D197" i="1"/>
  <c r="F196" i="1"/>
  <c r="E196" i="1"/>
  <c r="D196" i="1"/>
  <c r="F195" i="1"/>
  <c r="E195" i="1"/>
  <c r="D195" i="1"/>
  <c r="F194" i="1"/>
  <c r="E194" i="1"/>
  <c r="D194" i="1"/>
  <c r="F193" i="1"/>
  <c r="E193" i="1"/>
  <c r="D193" i="1"/>
  <c r="F192" i="1"/>
  <c r="E192" i="1"/>
  <c r="D192" i="1"/>
  <c r="F191" i="1"/>
  <c r="E191" i="1"/>
  <c r="D191" i="1"/>
  <c r="F190" i="1"/>
  <c r="E190" i="1"/>
  <c r="D190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F187" i="1"/>
  <c r="E187" i="1"/>
  <c r="D187" i="1"/>
  <c r="AK186" i="1"/>
  <c r="AH186" i="1"/>
  <c r="AF186" i="1"/>
  <c r="AD186" i="1"/>
  <c r="AJ186" i="1" s="1"/>
  <c r="P186" i="1"/>
  <c r="I186" i="1"/>
  <c r="H186" i="1"/>
  <c r="F186" i="1"/>
  <c r="AG186" i="1" s="1"/>
  <c r="E186" i="1"/>
  <c r="C186" i="1"/>
  <c r="B186" i="1"/>
  <c r="AK185" i="1"/>
  <c r="AH185" i="1"/>
  <c r="AF185" i="1"/>
  <c r="AD185" i="1"/>
  <c r="AJ185" i="1" s="1"/>
  <c r="P185" i="1"/>
  <c r="I185" i="1"/>
  <c r="H185" i="1"/>
  <c r="F185" i="1"/>
  <c r="AG185" i="1" s="1"/>
  <c r="E185" i="1"/>
  <c r="C185" i="1"/>
  <c r="B185" i="1"/>
  <c r="AK184" i="1"/>
  <c r="AH184" i="1"/>
  <c r="AF184" i="1"/>
  <c r="AD184" i="1"/>
  <c r="AJ184" i="1" s="1"/>
  <c r="P184" i="1"/>
  <c r="I184" i="1"/>
  <c r="H184" i="1"/>
  <c r="F184" i="1"/>
  <c r="AG184" i="1" s="1"/>
  <c r="E184" i="1"/>
  <c r="C184" i="1"/>
  <c r="B184" i="1"/>
  <c r="AK183" i="1"/>
  <c r="AH183" i="1"/>
  <c r="AF183" i="1"/>
  <c r="AD183" i="1"/>
  <c r="AJ183" i="1" s="1"/>
  <c r="P183" i="1"/>
  <c r="I183" i="1"/>
  <c r="H183" i="1"/>
  <c r="F183" i="1"/>
  <c r="AG183" i="1" s="1"/>
  <c r="E183" i="1"/>
  <c r="C183" i="1"/>
  <c r="B183" i="1"/>
  <c r="AK182" i="1"/>
  <c r="AH182" i="1"/>
  <c r="AF182" i="1"/>
  <c r="AD182" i="1"/>
  <c r="AJ182" i="1" s="1"/>
  <c r="P182" i="1"/>
  <c r="I182" i="1"/>
  <c r="H182" i="1"/>
  <c r="F182" i="1"/>
  <c r="AG182" i="1" s="1"/>
  <c r="E182" i="1"/>
  <c r="C182" i="1"/>
  <c r="B182" i="1"/>
  <c r="AK181" i="1"/>
  <c r="AH181" i="1"/>
  <c r="AF181" i="1"/>
  <c r="AD181" i="1"/>
  <c r="AJ181" i="1" s="1"/>
  <c r="P181" i="1"/>
  <c r="I181" i="1"/>
  <c r="H181" i="1"/>
  <c r="F181" i="1"/>
  <c r="AG181" i="1" s="1"/>
  <c r="E181" i="1"/>
  <c r="C181" i="1"/>
  <c r="B181" i="1"/>
  <c r="AK180" i="1"/>
  <c r="AH180" i="1"/>
  <c r="AF180" i="1"/>
  <c r="AD180" i="1"/>
  <c r="AJ180" i="1" s="1"/>
  <c r="P180" i="1"/>
  <c r="I180" i="1"/>
  <c r="H180" i="1"/>
  <c r="F180" i="1"/>
  <c r="AG180" i="1" s="1"/>
  <c r="E180" i="1"/>
  <c r="C180" i="1"/>
  <c r="B180" i="1"/>
  <c r="AK179" i="1"/>
  <c r="AH179" i="1"/>
  <c r="AF179" i="1"/>
  <c r="AD179" i="1"/>
  <c r="AJ179" i="1" s="1"/>
  <c r="P179" i="1"/>
  <c r="I179" i="1"/>
  <c r="H179" i="1"/>
  <c r="F179" i="1"/>
  <c r="AG179" i="1" s="1"/>
  <c r="E179" i="1"/>
  <c r="C179" i="1"/>
  <c r="B179" i="1"/>
  <c r="AK178" i="1"/>
  <c r="AF178" i="1"/>
  <c r="AD178" i="1"/>
  <c r="P178" i="1"/>
  <c r="I178" i="1"/>
  <c r="AH178" i="1" s="1"/>
  <c r="H178" i="1"/>
  <c r="F178" i="1"/>
  <c r="AG178" i="1" s="1"/>
  <c r="E178" i="1"/>
  <c r="C178" i="1"/>
  <c r="B178" i="1"/>
  <c r="AK177" i="1"/>
  <c r="P177" i="1"/>
  <c r="R177" i="1" s="1"/>
  <c r="I177" i="1"/>
  <c r="H177" i="1"/>
  <c r="G177" i="1"/>
  <c r="AH177" i="1" s="1"/>
  <c r="F177" i="1"/>
  <c r="AG177" i="1" s="1"/>
  <c r="E177" i="1"/>
  <c r="C177" i="1"/>
  <c r="B177" i="1"/>
  <c r="AK176" i="1"/>
  <c r="P176" i="1"/>
  <c r="R176" i="1" s="1"/>
  <c r="I176" i="1"/>
  <c r="H176" i="1"/>
  <c r="G176" i="1"/>
  <c r="AH176" i="1" s="1"/>
  <c r="F176" i="1"/>
  <c r="AG176" i="1" s="1"/>
  <c r="E176" i="1"/>
  <c r="C176" i="1"/>
  <c r="B176" i="1"/>
  <c r="AK175" i="1"/>
  <c r="P175" i="1"/>
  <c r="R175" i="1" s="1"/>
  <c r="I175" i="1"/>
  <c r="H175" i="1"/>
  <c r="G175" i="1"/>
  <c r="AH175" i="1" s="1"/>
  <c r="F175" i="1"/>
  <c r="AG175" i="1" s="1"/>
  <c r="E175" i="1"/>
  <c r="C175" i="1"/>
  <c r="B175" i="1"/>
  <c r="AK174" i="1"/>
  <c r="P174" i="1"/>
  <c r="R174" i="1" s="1"/>
  <c r="I174" i="1"/>
  <c r="H174" i="1"/>
  <c r="G174" i="1"/>
  <c r="AH174" i="1" s="1"/>
  <c r="F174" i="1"/>
  <c r="AG174" i="1" s="1"/>
  <c r="E174" i="1"/>
  <c r="C174" i="1"/>
  <c r="B174" i="1"/>
  <c r="AK173" i="1"/>
  <c r="P173" i="1"/>
  <c r="R173" i="1" s="1"/>
  <c r="I173" i="1"/>
  <c r="H173" i="1"/>
  <c r="G173" i="1"/>
  <c r="AH173" i="1" s="1"/>
  <c r="F173" i="1"/>
  <c r="AG173" i="1" s="1"/>
  <c r="E173" i="1"/>
  <c r="C173" i="1"/>
  <c r="B173" i="1"/>
  <c r="AK172" i="1"/>
  <c r="P172" i="1"/>
  <c r="R172" i="1" s="1"/>
  <c r="I172" i="1"/>
  <c r="H172" i="1"/>
  <c r="G172" i="1"/>
  <c r="AH172" i="1" s="1"/>
  <c r="F172" i="1"/>
  <c r="AG172" i="1" s="1"/>
  <c r="E172" i="1"/>
  <c r="C172" i="1"/>
  <c r="B172" i="1"/>
  <c r="AK171" i="1"/>
  <c r="P171" i="1"/>
  <c r="R171" i="1" s="1"/>
  <c r="I171" i="1"/>
  <c r="H171" i="1"/>
  <c r="G171" i="1"/>
  <c r="AH171" i="1" s="1"/>
  <c r="F171" i="1"/>
  <c r="AG171" i="1" s="1"/>
  <c r="E171" i="1"/>
  <c r="C171" i="1"/>
  <c r="B171" i="1"/>
  <c r="AK170" i="1"/>
  <c r="P170" i="1"/>
  <c r="R170" i="1" s="1"/>
  <c r="I170" i="1"/>
  <c r="H170" i="1"/>
  <c r="G170" i="1"/>
  <c r="AH170" i="1" s="1"/>
  <c r="F170" i="1"/>
  <c r="AG170" i="1" s="1"/>
  <c r="E170" i="1"/>
  <c r="C170" i="1"/>
  <c r="B170" i="1"/>
  <c r="AK169" i="1"/>
  <c r="P169" i="1"/>
  <c r="R169" i="1" s="1"/>
  <c r="I169" i="1"/>
  <c r="H169" i="1"/>
  <c r="G169" i="1"/>
  <c r="AH169" i="1" s="1"/>
  <c r="F169" i="1"/>
  <c r="AG169" i="1" s="1"/>
  <c r="E169" i="1"/>
  <c r="C169" i="1"/>
  <c r="B169" i="1"/>
  <c r="AK168" i="1"/>
  <c r="P168" i="1"/>
  <c r="R168" i="1" s="1"/>
  <c r="I168" i="1"/>
  <c r="H168" i="1"/>
  <c r="G168" i="1"/>
  <c r="AH168" i="1" s="1"/>
  <c r="F168" i="1"/>
  <c r="AG168" i="1" s="1"/>
  <c r="E168" i="1"/>
  <c r="C168" i="1"/>
  <c r="B168" i="1"/>
  <c r="AK167" i="1"/>
  <c r="P167" i="1"/>
  <c r="R167" i="1" s="1"/>
  <c r="I167" i="1"/>
  <c r="H167" i="1"/>
  <c r="G167" i="1"/>
  <c r="AH167" i="1" s="1"/>
  <c r="F167" i="1"/>
  <c r="AG167" i="1" s="1"/>
  <c r="E167" i="1"/>
  <c r="C167" i="1"/>
  <c r="B167" i="1"/>
  <c r="AK166" i="1"/>
  <c r="AG166" i="1"/>
  <c r="I166" i="1"/>
  <c r="P166" i="1" s="1"/>
  <c r="R166" i="1" s="1"/>
  <c r="H166" i="1"/>
  <c r="G166" i="1"/>
  <c r="F166" i="1"/>
  <c r="AE166" i="1" s="1"/>
  <c r="E166" i="1"/>
  <c r="C166" i="1"/>
  <c r="B166" i="1"/>
  <c r="AK165" i="1"/>
  <c r="I165" i="1"/>
  <c r="P165" i="1" s="1"/>
  <c r="R165" i="1" s="1"/>
  <c r="H165" i="1"/>
  <c r="G165" i="1"/>
  <c r="AH165" i="1" s="1"/>
  <c r="F165" i="1"/>
  <c r="AG165" i="1" s="1"/>
  <c r="E165" i="1"/>
  <c r="C165" i="1"/>
  <c r="B165" i="1"/>
  <c r="AK164" i="1"/>
  <c r="I164" i="1"/>
  <c r="P164" i="1" s="1"/>
  <c r="R164" i="1" s="1"/>
  <c r="H164" i="1"/>
  <c r="G164" i="1"/>
  <c r="AH164" i="1" s="1"/>
  <c r="F164" i="1"/>
  <c r="AG164" i="1" s="1"/>
  <c r="E164" i="1"/>
  <c r="C164" i="1"/>
  <c r="B164" i="1"/>
  <c r="AK163" i="1"/>
  <c r="I163" i="1"/>
  <c r="P163" i="1" s="1"/>
  <c r="R163" i="1" s="1"/>
  <c r="H163" i="1"/>
  <c r="G163" i="1"/>
  <c r="AH163" i="1" s="1"/>
  <c r="F163" i="1"/>
  <c r="AG163" i="1" s="1"/>
  <c r="E163" i="1"/>
  <c r="C163" i="1"/>
  <c r="B163" i="1"/>
  <c r="AK162" i="1"/>
  <c r="I162" i="1"/>
  <c r="P162" i="1" s="1"/>
  <c r="R162" i="1" s="1"/>
  <c r="H162" i="1"/>
  <c r="G162" i="1"/>
  <c r="AH162" i="1" s="1"/>
  <c r="F162" i="1"/>
  <c r="AG162" i="1" s="1"/>
  <c r="E162" i="1"/>
  <c r="C162" i="1"/>
  <c r="B162" i="1"/>
  <c r="AK161" i="1"/>
  <c r="I161" i="1"/>
  <c r="P161" i="1" s="1"/>
  <c r="R161" i="1" s="1"/>
  <c r="H161" i="1"/>
  <c r="G161" i="1"/>
  <c r="AH161" i="1" s="1"/>
  <c r="F161" i="1"/>
  <c r="AG161" i="1" s="1"/>
  <c r="E161" i="1"/>
  <c r="C161" i="1"/>
  <c r="B161" i="1"/>
  <c r="AK160" i="1"/>
  <c r="I160" i="1"/>
  <c r="P160" i="1" s="1"/>
  <c r="R160" i="1" s="1"/>
  <c r="H160" i="1"/>
  <c r="G160" i="1"/>
  <c r="AH160" i="1" s="1"/>
  <c r="F160" i="1"/>
  <c r="AG160" i="1" s="1"/>
  <c r="E160" i="1"/>
  <c r="C160" i="1"/>
  <c r="B160" i="1"/>
  <c r="AK159" i="1"/>
  <c r="I159" i="1"/>
  <c r="P159" i="1" s="1"/>
  <c r="R159" i="1" s="1"/>
  <c r="H159" i="1"/>
  <c r="G159" i="1"/>
  <c r="AH159" i="1" s="1"/>
  <c r="F159" i="1"/>
  <c r="AG159" i="1" s="1"/>
  <c r="E159" i="1"/>
  <c r="C159" i="1"/>
  <c r="B159" i="1"/>
  <c r="AK158" i="1"/>
  <c r="I158" i="1"/>
  <c r="P158" i="1" s="1"/>
  <c r="R158" i="1" s="1"/>
  <c r="H158" i="1"/>
  <c r="G158" i="1"/>
  <c r="AH158" i="1" s="1"/>
  <c r="F158" i="1"/>
  <c r="AG158" i="1" s="1"/>
  <c r="E158" i="1"/>
  <c r="C158" i="1"/>
  <c r="B158" i="1"/>
  <c r="AK157" i="1"/>
  <c r="I157" i="1"/>
  <c r="P157" i="1" s="1"/>
  <c r="R157" i="1" s="1"/>
  <c r="H157" i="1"/>
  <c r="G157" i="1"/>
  <c r="AH157" i="1" s="1"/>
  <c r="F157" i="1"/>
  <c r="AG157" i="1" s="1"/>
  <c r="E157" i="1"/>
  <c r="C157" i="1"/>
  <c r="B157" i="1"/>
  <c r="AK156" i="1"/>
  <c r="I156" i="1"/>
  <c r="P156" i="1" s="1"/>
  <c r="R156" i="1" s="1"/>
  <c r="H156" i="1"/>
  <c r="G156" i="1"/>
  <c r="AH156" i="1" s="1"/>
  <c r="F156" i="1"/>
  <c r="AG156" i="1" s="1"/>
  <c r="E156" i="1"/>
  <c r="C156" i="1"/>
  <c r="B156" i="1"/>
  <c r="AK155" i="1"/>
  <c r="I155" i="1"/>
  <c r="P155" i="1" s="1"/>
  <c r="R155" i="1" s="1"/>
  <c r="H155" i="1"/>
  <c r="G155" i="1"/>
  <c r="AH155" i="1" s="1"/>
  <c r="F155" i="1"/>
  <c r="AG155" i="1" s="1"/>
  <c r="E155" i="1"/>
  <c r="C155" i="1"/>
  <c r="B155" i="1"/>
  <c r="AK154" i="1"/>
  <c r="I154" i="1"/>
  <c r="P154" i="1" s="1"/>
  <c r="R154" i="1" s="1"/>
  <c r="H154" i="1"/>
  <c r="G154" i="1"/>
  <c r="AH154" i="1" s="1"/>
  <c r="F154" i="1"/>
  <c r="AG154" i="1" s="1"/>
  <c r="E154" i="1"/>
  <c r="C154" i="1"/>
  <c r="B154" i="1"/>
  <c r="AK153" i="1"/>
  <c r="I153" i="1"/>
  <c r="P153" i="1" s="1"/>
  <c r="R153" i="1" s="1"/>
  <c r="H153" i="1"/>
  <c r="G153" i="1"/>
  <c r="AH153" i="1" s="1"/>
  <c r="F153" i="1"/>
  <c r="AG153" i="1" s="1"/>
  <c r="E153" i="1"/>
  <c r="C153" i="1"/>
  <c r="B153" i="1"/>
  <c r="AK152" i="1"/>
  <c r="I152" i="1"/>
  <c r="P152" i="1" s="1"/>
  <c r="R152" i="1" s="1"/>
  <c r="H152" i="1"/>
  <c r="G152" i="1"/>
  <c r="AH152" i="1" s="1"/>
  <c r="F152" i="1"/>
  <c r="AG152" i="1" s="1"/>
  <c r="E152" i="1"/>
  <c r="C152" i="1"/>
  <c r="B152" i="1"/>
  <c r="AK151" i="1"/>
  <c r="I151" i="1"/>
  <c r="P151" i="1" s="1"/>
  <c r="R151" i="1" s="1"/>
  <c r="H151" i="1"/>
  <c r="G151" i="1"/>
  <c r="AH151" i="1" s="1"/>
  <c r="F151" i="1"/>
  <c r="AG151" i="1" s="1"/>
  <c r="E151" i="1"/>
  <c r="C151" i="1"/>
  <c r="B151" i="1"/>
  <c r="AK150" i="1"/>
  <c r="I150" i="1"/>
  <c r="P150" i="1" s="1"/>
  <c r="R150" i="1" s="1"/>
  <c r="H150" i="1"/>
  <c r="G150" i="1"/>
  <c r="AH150" i="1" s="1"/>
  <c r="F150" i="1"/>
  <c r="AG150" i="1" s="1"/>
  <c r="E150" i="1"/>
  <c r="C150" i="1"/>
  <c r="B150" i="1"/>
  <c r="AK149" i="1"/>
  <c r="I149" i="1"/>
  <c r="P149" i="1" s="1"/>
  <c r="R149" i="1" s="1"/>
  <c r="H149" i="1"/>
  <c r="G149" i="1"/>
  <c r="AH149" i="1" s="1"/>
  <c r="F149" i="1"/>
  <c r="AG149" i="1" s="1"/>
  <c r="E149" i="1"/>
  <c r="C149" i="1"/>
  <c r="B149" i="1"/>
  <c r="AK148" i="1"/>
  <c r="I148" i="1"/>
  <c r="P148" i="1" s="1"/>
  <c r="R148" i="1" s="1"/>
  <c r="H148" i="1"/>
  <c r="G148" i="1"/>
  <c r="AH148" i="1" s="1"/>
  <c r="F148" i="1"/>
  <c r="AG148" i="1" s="1"/>
  <c r="E148" i="1"/>
  <c r="C148" i="1"/>
  <c r="B148" i="1"/>
  <c r="AK147" i="1"/>
  <c r="I147" i="1"/>
  <c r="P147" i="1" s="1"/>
  <c r="R147" i="1" s="1"/>
  <c r="H147" i="1"/>
  <c r="G147" i="1"/>
  <c r="AH147" i="1" s="1"/>
  <c r="F147" i="1"/>
  <c r="AG147" i="1" s="1"/>
  <c r="E147" i="1"/>
  <c r="C147" i="1"/>
  <c r="B147" i="1"/>
  <c r="AK146" i="1"/>
  <c r="I146" i="1"/>
  <c r="P146" i="1" s="1"/>
  <c r="R146" i="1" s="1"/>
  <c r="H146" i="1"/>
  <c r="G146" i="1"/>
  <c r="AH146" i="1" s="1"/>
  <c r="F146" i="1"/>
  <c r="AG146" i="1" s="1"/>
  <c r="E146" i="1"/>
  <c r="C146" i="1"/>
  <c r="B146" i="1"/>
  <c r="AK145" i="1"/>
  <c r="I145" i="1"/>
  <c r="P145" i="1" s="1"/>
  <c r="R145" i="1" s="1"/>
  <c r="H145" i="1"/>
  <c r="G145" i="1"/>
  <c r="AH145" i="1" s="1"/>
  <c r="F145" i="1"/>
  <c r="AG145" i="1" s="1"/>
  <c r="E145" i="1"/>
  <c r="C145" i="1"/>
  <c r="B145" i="1"/>
  <c r="AK144" i="1"/>
  <c r="I144" i="1"/>
  <c r="P144" i="1" s="1"/>
  <c r="R144" i="1" s="1"/>
  <c r="H144" i="1"/>
  <c r="G144" i="1"/>
  <c r="AH144" i="1" s="1"/>
  <c r="F144" i="1"/>
  <c r="AG144" i="1" s="1"/>
  <c r="E144" i="1"/>
  <c r="C144" i="1"/>
  <c r="B144" i="1"/>
  <c r="AK143" i="1"/>
  <c r="AH143" i="1"/>
  <c r="AF143" i="1"/>
  <c r="AD143" i="1"/>
  <c r="AJ143" i="1" s="1"/>
  <c r="P143" i="1"/>
  <c r="I143" i="1"/>
  <c r="H143" i="1"/>
  <c r="G143" i="1"/>
  <c r="F143" i="1"/>
  <c r="AG143" i="1" s="1"/>
  <c r="E143" i="1"/>
  <c r="C143" i="1"/>
  <c r="B143" i="1"/>
  <c r="AK142" i="1"/>
  <c r="P142" i="1"/>
  <c r="R142" i="1" s="1"/>
  <c r="I142" i="1"/>
  <c r="H142" i="1"/>
  <c r="G142" i="1"/>
  <c r="AH142" i="1" s="1"/>
  <c r="F142" i="1"/>
  <c r="AG142" i="1" s="1"/>
  <c r="E142" i="1"/>
  <c r="C142" i="1"/>
  <c r="B142" i="1"/>
  <c r="AK141" i="1"/>
  <c r="P141" i="1"/>
  <c r="R141" i="1" s="1"/>
  <c r="I141" i="1"/>
  <c r="H141" i="1"/>
  <c r="G141" i="1"/>
  <c r="AH141" i="1" s="1"/>
  <c r="F141" i="1"/>
  <c r="AG141" i="1" s="1"/>
  <c r="E141" i="1"/>
  <c r="C141" i="1"/>
  <c r="B141" i="1"/>
  <c r="AK140" i="1"/>
  <c r="P140" i="1"/>
  <c r="R140" i="1" s="1"/>
  <c r="I140" i="1"/>
  <c r="H140" i="1"/>
  <c r="G140" i="1"/>
  <c r="AH140" i="1" s="1"/>
  <c r="F140" i="1"/>
  <c r="AG140" i="1" s="1"/>
  <c r="E140" i="1"/>
  <c r="C140" i="1"/>
  <c r="B140" i="1"/>
  <c r="AK139" i="1"/>
  <c r="P139" i="1"/>
  <c r="R139" i="1" s="1"/>
  <c r="I139" i="1"/>
  <c r="H139" i="1"/>
  <c r="G139" i="1"/>
  <c r="AH139" i="1" s="1"/>
  <c r="F139" i="1"/>
  <c r="E139" i="1"/>
  <c r="C139" i="1"/>
  <c r="B139" i="1"/>
  <c r="AK138" i="1"/>
  <c r="P138" i="1"/>
  <c r="R138" i="1" s="1"/>
  <c r="I138" i="1"/>
  <c r="H138" i="1"/>
  <c r="G138" i="1"/>
  <c r="AH138" i="1" s="1"/>
  <c r="F138" i="1"/>
  <c r="AG138" i="1" s="1"/>
  <c r="E138" i="1"/>
  <c r="C138" i="1"/>
  <c r="B138" i="1"/>
  <c r="AK137" i="1"/>
  <c r="AG137" i="1"/>
  <c r="AC137" i="1"/>
  <c r="AI137" i="1" s="1"/>
  <c r="P137" i="1"/>
  <c r="R137" i="1" s="1"/>
  <c r="I137" i="1"/>
  <c r="H137" i="1"/>
  <c r="G137" i="1"/>
  <c r="AH137" i="1" s="1"/>
  <c r="F137" i="1"/>
  <c r="AE137" i="1" s="1"/>
  <c r="E137" i="1"/>
  <c r="C137" i="1"/>
  <c r="B137" i="1"/>
  <c r="AK136" i="1"/>
  <c r="P136" i="1"/>
  <c r="R136" i="1" s="1"/>
  <c r="I136" i="1"/>
  <c r="H136" i="1"/>
  <c r="G136" i="1"/>
  <c r="AH136" i="1" s="1"/>
  <c r="F136" i="1"/>
  <c r="AG136" i="1" s="1"/>
  <c r="E136" i="1"/>
  <c r="C136" i="1"/>
  <c r="B136" i="1"/>
  <c r="AK135" i="1"/>
  <c r="AG135" i="1"/>
  <c r="AC135" i="1"/>
  <c r="AI135" i="1" s="1"/>
  <c r="P135" i="1"/>
  <c r="R135" i="1" s="1"/>
  <c r="I135" i="1"/>
  <c r="H135" i="1"/>
  <c r="G135" i="1"/>
  <c r="AH135" i="1" s="1"/>
  <c r="F135" i="1"/>
  <c r="AE135" i="1" s="1"/>
  <c r="E135" i="1"/>
  <c r="C135" i="1"/>
  <c r="B135" i="1"/>
  <c r="AK134" i="1"/>
  <c r="P134" i="1"/>
  <c r="R134" i="1" s="1"/>
  <c r="I134" i="1"/>
  <c r="H134" i="1"/>
  <c r="G134" i="1"/>
  <c r="AH134" i="1" s="1"/>
  <c r="F134" i="1"/>
  <c r="AG134" i="1" s="1"/>
  <c r="E134" i="1"/>
  <c r="C134" i="1"/>
  <c r="B134" i="1"/>
  <c r="AK133" i="1"/>
  <c r="P133" i="1"/>
  <c r="R133" i="1" s="1"/>
  <c r="I133" i="1"/>
  <c r="H133" i="1"/>
  <c r="G133" i="1"/>
  <c r="F133" i="1"/>
  <c r="AE133" i="1" s="1"/>
  <c r="E133" i="1"/>
  <c r="C133" i="1"/>
  <c r="B133" i="1"/>
  <c r="AK132" i="1"/>
  <c r="P132" i="1"/>
  <c r="R132" i="1" s="1"/>
  <c r="I132" i="1"/>
  <c r="H132" i="1"/>
  <c r="G132" i="1"/>
  <c r="AH132" i="1" s="1"/>
  <c r="F132" i="1"/>
  <c r="AG132" i="1" s="1"/>
  <c r="E132" i="1"/>
  <c r="C132" i="1"/>
  <c r="B132" i="1"/>
  <c r="AK131" i="1"/>
  <c r="P131" i="1"/>
  <c r="R131" i="1" s="1"/>
  <c r="I131" i="1"/>
  <c r="H131" i="1"/>
  <c r="G131" i="1"/>
  <c r="AH131" i="1" s="1"/>
  <c r="F131" i="1"/>
  <c r="AG131" i="1" s="1"/>
  <c r="E131" i="1"/>
  <c r="C131" i="1"/>
  <c r="B131" i="1"/>
  <c r="AK130" i="1"/>
  <c r="P130" i="1"/>
  <c r="R130" i="1" s="1"/>
  <c r="I130" i="1"/>
  <c r="H130" i="1"/>
  <c r="G130" i="1"/>
  <c r="AH130" i="1" s="1"/>
  <c r="F130" i="1"/>
  <c r="AG130" i="1" s="1"/>
  <c r="E130" i="1"/>
  <c r="C130" i="1"/>
  <c r="B130" i="1"/>
  <c r="AK129" i="1"/>
  <c r="P129" i="1"/>
  <c r="R129" i="1" s="1"/>
  <c r="I129" i="1"/>
  <c r="H129" i="1"/>
  <c r="G129" i="1"/>
  <c r="AH129" i="1" s="1"/>
  <c r="F129" i="1"/>
  <c r="AG129" i="1" s="1"/>
  <c r="E129" i="1"/>
  <c r="C129" i="1"/>
  <c r="B129" i="1"/>
  <c r="AK128" i="1"/>
  <c r="P128" i="1"/>
  <c r="R128" i="1" s="1"/>
  <c r="I128" i="1"/>
  <c r="H128" i="1"/>
  <c r="G128" i="1"/>
  <c r="AH128" i="1" s="1"/>
  <c r="F128" i="1"/>
  <c r="AG128" i="1" s="1"/>
  <c r="E128" i="1"/>
  <c r="C128" i="1"/>
  <c r="B128" i="1"/>
  <c r="AK127" i="1"/>
  <c r="P127" i="1"/>
  <c r="R127" i="1" s="1"/>
  <c r="I127" i="1"/>
  <c r="H127" i="1"/>
  <c r="G127" i="1"/>
  <c r="AH127" i="1" s="1"/>
  <c r="F127" i="1"/>
  <c r="AG127" i="1" s="1"/>
  <c r="E127" i="1"/>
  <c r="C127" i="1"/>
  <c r="B127" i="1"/>
  <c r="AK126" i="1"/>
  <c r="P126" i="1"/>
  <c r="R126" i="1" s="1"/>
  <c r="I126" i="1"/>
  <c r="H126" i="1"/>
  <c r="G126" i="1"/>
  <c r="AH126" i="1" s="1"/>
  <c r="F126" i="1"/>
  <c r="AG126" i="1" s="1"/>
  <c r="E126" i="1"/>
  <c r="C126" i="1"/>
  <c r="B126" i="1"/>
  <c r="AK125" i="1"/>
  <c r="P125" i="1"/>
  <c r="R125" i="1" s="1"/>
  <c r="I125" i="1"/>
  <c r="H125" i="1"/>
  <c r="G125" i="1"/>
  <c r="AH125" i="1" s="1"/>
  <c r="F125" i="1"/>
  <c r="AG125" i="1" s="1"/>
  <c r="E125" i="1"/>
  <c r="C125" i="1"/>
  <c r="B125" i="1"/>
  <c r="AK124" i="1"/>
  <c r="P124" i="1"/>
  <c r="R124" i="1" s="1"/>
  <c r="I124" i="1"/>
  <c r="H124" i="1"/>
  <c r="G124" i="1"/>
  <c r="AH124" i="1" s="1"/>
  <c r="F124" i="1"/>
  <c r="AG124" i="1" s="1"/>
  <c r="E124" i="1"/>
  <c r="C124" i="1"/>
  <c r="B124" i="1"/>
  <c r="AK123" i="1"/>
  <c r="P123" i="1"/>
  <c r="R123" i="1" s="1"/>
  <c r="I123" i="1"/>
  <c r="H123" i="1"/>
  <c r="G123" i="1"/>
  <c r="AH123" i="1" s="1"/>
  <c r="F123" i="1"/>
  <c r="AG123" i="1" s="1"/>
  <c r="E123" i="1"/>
  <c r="C123" i="1"/>
  <c r="B123" i="1"/>
  <c r="AK122" i="1"/>
  <c r="P122" i="1"/>
  <c r="R122" i="1" s="1"/>
  <c r="I122" i="1"/>
  <c r="H122" i="1"/>
  <c r="G122" i="1"/>
  <c r="AH122" i="1" s="1"/>
  <c r="F122" i="1"/>
  <c r="AG122" i="1" s="1"/>
  <c r="E122" i="1"/>
  <c r="C122" i="1"/>
  <c r="B122" i="1"/>
  <c r="AK121" i="1"/>
  <c r="I121" i="1"/>
  <c r="P121" i="1" s="1"/>
  <c r="R121" i="1" s="1"/>
  <c r="H121" i="1"/>
  <c r="G121" i="1"/>
  <c r="AH121" i="1" s="1"/>
  <c r="F121" i="1"/>
  <c r="AG121" i="1" s="1"/>
  <c r="E121" i="1"/>
  <c r="C121" i="1"/>
  <c r="B121" i="1"/>
  <c r="AK120" i="1"/>
  <c r="I120" i="1"/>
  <c r="P120" i="1" s="1"/>
  <c r="R120" i="1" s="1"/>
  <c r="H120" i="1"/>
  <c r="G120" i="1"/>
  <c r="AH120" i="1" s="1"/>
  <c r="F120" i="1"/>
  <c r="AG120" i="1" s="1"/>
  <c r="E120" i="1"/>
  <c r="C120" i="1"/>
  <c r="B120" i="1"/>
  <c r="AK119" i="1"/>
  <c r="I119" i="1"/>
  <c r="P119" i="1" s="1"/>
  <c r="R119" i="1" s="1"/>
  <c r="H119" i="1"/>
  <c r="G119" i="1"/>
  <c r="AH119" i="1" s="1"/>
  <c r="F119" i="1"/>
  <c r="AG119" i="1" s="1"/>
  <c r="E119" i="1"/>
  <c r="C119" i="1"/>
  <c r="B119" i="1"/>
  <c r="AK118" i="1"/>
  <c r="I118" i="1"/>
  <c r="P118" i="1" s="1"/>
  <c r="R118" i="1" s="1"/>
  <c r="H118" i="1"/>
  <c r="G118" i="1"/>
  <c r="AH118" i="1" s="1"/>
  <c r="F118" i="1"/>
  <c r="AG118" i="1" s="1"/>
  <c r="E118" i="1"/>
  <c r="C118" i="1"/>
  <c r="B118" i="1"/>
  <c r="AK117" i="1"/>
  <c r="I117" i="1"/>
  <c r="P117" i="1" s="1"/>
  <c r="R117" i="1" s="1"/>
  <c r="H117" i="1"/>
  <c r="G117" i="1"/>
  <c r="AH117" i="1" s="1"/>
  <c r="F117" i="1"/>
  <c r="AG117" i="1" s="1"/>
  <c r="E117" i="1"/>
  <c r="C117" i="1"/>
  <c r="B117" i="1"/>
  <c r="AK116" i="1"/>
  <c r="I116" i="1"/>
  <c r="P116" i="1" s="1"/>
  <c r="R116" i="1" s="1"/>
  <c r="H116" i="1"/>
  <c r="G116" i="1"/>
  <c r="AH116" i="1" s="1"/>
  <c r="F116" i="1"/>
  <c r="AG116" i="1" s="1"/>
  <c r="E116" i="1"/>
  <c r="C116" i="1"/>
  <c r="B116" i="1"/>
  <c r="AK115" i="1"/>
  <c r="I115" i="1"/>
  <c r="P115" i="1" s="1"/>
  <c r="R115" i="1" s="1"/>
  <c r="H115" i="1"/>
  <c r="G115" i="1"/>
  <c r="AH115" i="1" s="1"/>
  <c r="F115" i="1"/>
  <c r="AG115" i="1" s="1"/>
  <c r="E115" i="1"/>
  <c r="C115" i="1"/>
  <c r="B115" i="1"/>
  <c r="AK114" i="1"/>
  <c r="I114" i="1"/>
  <c r="P114" i="1" s="1"/>
  <c r="R114" i="1" s="1"/>
  <c r="H114" i="1"/>
  <c r="G114" i="1"/>
  <c r="AH114" i="1" s="1"/>
  <c r="F114" i="1"/>
  <c r="AG114" i="1" s="1"/>
  <c r="E114" i="1"/>
  <c r="C114" i="1"/>
  <c r="B114" i="1"/>
  <c r="AK113" i="1"/>
  <c r="I113" i="1"/>
  <c r="P113" i="1" s="1"/>
  <c r="R113" i="1" s="1"/>
  <c r="H113" i="1"/>
  <c r="G113" i="1"/>
  <c r="AH113" i="1" s="1"/>
  <c r="F113" i="1"/>
  <c r="AG113" i="1" s="1"/>
  <c r="E113" i="1"/>
  <c r="C113" i="1"/>
  <c r="B113" i="1"/>
  <c r="AK112" i="1"/>
  <c r="P112" i="1"/>
  <c r="I112" i="1"/>
  <c r="H112" i="1"/>
  <c r="G112" i="1"/>
  <c r="AH112" i="1" s="1"/>
  <c r="F112" i="1"/>
  <c r="AG112" i="1" s="1"/>
  <c r="E112" i="1"/>
  <c r="C112" i="1"/>
  <c r="B112" i="1"/>
  <c r="AK111" i="1"/>
  <c r="P111" i="1"/>
  <c r="I111" i="1"/>
  <c r="H111" i="1"/>
  <c r="G111" i="1"/>
  <c r="AH111" i="1" s="1"/>
  <c r="F111" i="1"/>
  <c r="AG111" i="1" s="1"/>
  <c r="E111" i="1"/>
  <c r="C111" i="1"/>
  <c r="B111" i="1"/>
  <c r="AK110" i="1"/>
  <c r="P110" i="1"/>
  <c r="I110" i="1"/>
  <c r="H110" i="1"/>
  <c r="G110" i="1"/>
  <c r="AH110" i="1" s="1"/>
  <c r="F110" i="1"/>
  <c r="AG110" i="1" s="1"/>
  <c r="E110" i="1"/>
  <c r="C110" i="1"/>
  <c r="B110" i="1"/>
  <c r="AK109" i="1"/>
  <c r="P109" i="1"/>
  <c r="I109" i="1"/>
  <c r="H109" i="1"/>
  <c r="G109" i="1"/>
  <c r="AH109" i="1" s="1"/>
  <c r="F109" i="1"/>
  <c r="AG109" i="1" s="1"/>
  <c r="E109" i="1"/>
  <c r="C109" i="1"/>
  <c r="B109" i="1"/>
  <c r="AK108" i="1"/>
  <c r="AH108" i="1"/>
  <c r="AD108" i="1"/>
  <c r="P108" i="1"/>
  <c r="K108" i="1"/>
  <c r="I108" i="1"/>
  <c r="AF108" i="1" s="1"/>
  <c r="H108" i="1"/>
  <c r="F108" i="1"/>
  <c r="AG108" i="1" s="1"/>
  <c r="E108" i="1"/>
  <c r="C108" i="1"/>
  <c r="B108" i="1"/>
  <c r="AK107" i="1"/>
  <c r="AH107" i="1"/>
  <c r="AD107" i="1"/>
  <c r="AJ107" i="1" s="1"/>
  <c r="P107" i="1"/>
  <c r="K107" i="1"/>
  <c r="I107" i="1"/>
  <c r="AF107" i="1" s="1"/>
  <c r="H107" i="1"/>
  <c r="F107" i="1"/>
  <c r="AG107" i="1" s="1"/>
  <c r="E107" i="1"/>
  <c r="C107" i="1"/>
  <c r="B107" i="1"/>
  <c r="AK106" i="1"/>
  <c r="K106" i="1"/>
  <c r="I106" i="1"/>
  <c r="P106" i="1" s="1"/>
  <c r="R106" i="1" s="1"/>
  <c r="H106" i="1"/>
  <c r="G106" i="1"/>
  <c r="AH106" i="1" s="1"/>
  <c r="F106" i="1"/>
  <c r="AG106" i="1" s="1"/>
  <c r="E106" i="1"/>
  <c r="C106" i="1"/>
  <c r="B106" i="1"/>
  <c r="AK105" i="1"/>
  <c r="P105" i="1"/>
  <c r="I105" i="1"/>
  <c r="H105" i="1"/>
  <c r="G105" i="1"/>
  <c r="AH105" i="1" s="1"/>
  <c r="F105" i="1"/>
  <c r="AG105" i="1" s="1"/>
  <c r="E105" i="1"/>
  <c r="C105" i="1"/>
  <c r="B105" i="1"/>
  <c r="AK104" i="1"/>
  <c r="P104" i="1"/>
  <c r="I104" i="1"/>
  <c r="H104" i="1"/>
  <c r="G104" i="1"/>
  <c r="AH104" i="1" s="1"/>
  <c r="F104" i="1"/>
  <c r="AG104" i="1" s="1"/>
  <c r="E104" i="1"/>
  <c r="C104" i="1"/>
  <c r="B104" i="1"/>
  <c r="AK103" i="1"/>
  <c r="P103" i="1"/>
  <c r="I103" i="1"/>
  <c r="H103" i="1"/>
  <c r="G103" i="1"/>
  <c r="AH103" i="1" s="1"/>
  <c r="F103" i="1"/>
  <c r="AG103" i="1" s="1"/>
  <c r="E103" i="1"/>
  <c r="C103" i="1"/>
  <c r="B103" i="1"/>
  <c r="AK102" i="1"/>
  <c r="P102" i="1"/>
  <c r="I102" i="1"/>
  <c r="H102" i="1"/>
  <c r="G102" i="1"/>
  <c r="AH102" i="1" s="1"/>
  <c r="F102" i="1"/>
  <c r="AG102" i="1" s="1"/>
  <c r="E102" i="1"/>
  <c r="C102" i="1"/>
  <c r="B102" i="1"/>
  <c r="AK101" i="1"/>
  <c r="P101" i="1"/>
  <c r="I101" i="1"/>
  <c r="H101" i="1"/>
  <c r="G101" i="1"/>
  <c r="AH101" i="1" s="1"/>
  <c r="F101" i="1"/>
  <c r="AG101" i="1" s="1"/>
  <c r="E101" i="1"/>
  <c r="C101" i="1"/>
  <c r="B101" i="1"/>
  <c r="AK100" i="1"/>
  <c r="P100" i="1"/>
  <c r="I100" i="1"/>
  <c r="H100" i="1"/>
  <c r="G100" i="1"/>
  <c r="AH100" i="1" s="1"/>
  <c r="F100" i="1"/>
  <c r="AG100" i="1" s="1"/>
  <c r="E100" i="1"/>
  <c r="C100" i="1"/>
  <c r="B100" i="1"/>
  <c r="AK99" i="1"/>
  <c r="AH99" i="1"/>
  <c r="AF99" i="1"/>
  <c r="P99" i="1"/>
  <c r="I99" i="1"/>
  <c r="AD99" i="1" s="1"/>
  <c r="AJ99" i="1" s="1"/>
  <c r="H99" i="1"/>
  <c r="F99" i="1"/>
  <c r="AG99" i="1" s="1"/>
  <c r="E99" i="1"/>
  <c r="C99" i="1"/>
  <c r="B99" i="1"/>
  <c r="AK98" i="1"/>
  <c r="AH98" i="1"/>
  <c r="AF98" i="1"/>
  <c r="P98" i="1"/>
  <c r="I98" i="1"/>
  <c r="AD98" i="1" s="1"/>
  <c r="AJ98" i="1" s="1"/>
  <c r="H98" i="1"/>
  <c r="F98" i="1"/>
  <c r="AG98" i="1" s="1"/>
  <c r="E98" i="1"/>
  <c r="C98" i="1"/>
  <c r="B98" i="1"/>
  <c r="AK97" i="1"/>
  <c r="AH97" i="1"/>
  <c r="AF97" i="1"/>
  <c r="AD97" i="1"/>
  <c r="AJ97" i="1" s="1"/>
  <c r="P97" i="1"/>
  <c r="I97" i="1"/>
  <c r="H97" i="1"/>
  <c r="F97" i="1"/>
  <c r="AG97" i="1" s="1"/>
  <c r="E97" i="1"/>
  <c r="C97" i="1"/>
  <c r="B97" i="1"/>
  <c r="AK96" i="1"/>
  <c r="AF96" i="1"/>
  <c r="AD96" i="1"/>
  <c r="P96" i="1"/>
  <c r="I96" i="1"/>
  <c r="H96" i="1"/>
  <c r="G96" i="1"/>
  <c r="AH96" i="1" s="1"/>
  <c r="F96" i="1"/>
  <c r="AG96" i="1" s="1"/>
  <c r="E96" i="1"/>
  <c r="C96" i="1"/>
  <c r="B96" i="1"/>
  <c r="AK95" i="1"/>
  <c r="AH95" i="1"/>
  <c r="AF95" i="1"/>
  <c r="P95" i="1"/>
  <c r="I95" i="1"/>
  <c r="AD95" i="1" s="1"/>
  <c r="AJ95" i="1" s="1"/>
  <c r="H95" i="1"/>
  <c r="F95" i="1"/>
  <c r="AG95" i="1" s="1"/>
  <c r="E95" i="1"/>
  <c r="C95" i="1"/>
  <c r="B95" i="1"/>
  <c r="AK94" i="1"/>
  <c r="AG94" i="1"/>
  <c r="AE94" i="1"/>
  <c r="AC94" i="1"/>
  <c r="AI94" i="1" s="1"/>
  <c r="P94" i="1"/>
  <c r="I94" i="1"/>
  <c r="H94" i="1"/>
  <c r="G94" i="1"/>
  <c r="AH94" i="1" s="1"/>
  <c r="F94" i="1"/>
  <c r="E94" i="1"/>
  <c r="C94" i="1"/>
  <c r="B94" i="1"/>
  <c r="AK93" i="1"/>
  <c r="AH93" i="1"/>
  <c r="AF93" i="1"/>
  <c r="AD93" i="1"/>
  <c r="AJ93" i="1" s="1"/>
  <c r="P93" i="1"/>
  <c r="I93" i="1"/>
  <c r="H93" i="1"/>
  <c r="G93" i="1"/>
  <c r="F93" i="1"/>
  <c r="AG93" i="1" s="1"/>
  <c r="E93" i="1"/>
  <c r="C93" i="1"/>
  <c r="B93" i="1"/>
  <c r="AK92" i="1"/>
  <c r="AE92" i="1"/>
  <c r="AC92" i="1"/>
  <c r="AI92" i="1" s="1"/>
  <c r="P92" i="1"/>
  <c r="I92" i="1"/>
  <c r="H92" i="1"/>
  <c r="G92" i="1"/>
  <c r="AH92" i="1" s="1"/>
  <c r="F92" i="1"/>
  <c r="AG92" i="1" s="1"/>
  <c r="E92" i="1"/>
  <c r="C92" i="1"/>
  <c r="B92" i="1"/>
  <c r="AK91" i="1"/>
  <c r="AF91" i="1"/>
  <c r="AD91" i="1"/>
  <c r="P91" i="1"/>
  <c r="I91" i="1"/>
  <c r="H91" i="1"/>
  <c r="G91" i="1"/>
  <c r="AH91" i="1" s="1"/>
  <c r="F91" i="1"/>
  <c r="AG91" i="1" s="1"/>
  <c r="E91" i="1"/>
  <c r="C91" i="1"/>
  <c r="B91" i="1"/>
  <c r="AK90" i="1"/>
  <c r="P90" i="1"/>
  <c r="I90" i="1"/>
  <c r="H90" i="1"/>
  <c r="G90" i="1"/>
  <c r="AH90" i="1" s="1"/>
  <c r="F90" i="1"/>
  <c r="AG90" i="1" s="1"/>
  <c r="E90" i="1"/>
  <c r="C90" i="1"/>
  <c r="B90" i="1"/>
  <c r="AK89" i="1"/>
  <c r="AH89" i="1"/>
  <c r="AD89" i="1"/>
  <c r="P89" i="1"/>
  <c r="I89" i="1"/>
  <c r="H89" i="1"/>
  <c r="G89" i="1"/>
  <c r="AF89" i="1" s="1"/>
  <c r="F89" i="1"/>
  <c r="AC89" i="1" s="1"/>
  <c r="E89" i="1"/>
  <c r="C89" i="1"/>
  <c r="B89" i="1"/>
  <c r="AK88" i="1"/>
  <c r="AG88" i="1"/>
  <c r="AE88" i="1"/>
  <c r="AC88" i="1"/>
  <c r="AI88" i="1" s="1"/>
  <c r="P88" i="1"/>
  <c r="I88" i="1"/>
  <c r="H88" i="1"/>
  <c r="G88" i="1"/>
  <c r="AH88" i="1" s="1"/>
  <c r="F88" i="1"/>
  <c r="E88" i="1"/>
  <c r="C88" i="1"/>
  <c r="B88" i="1"/>
  <c r="AK87" i="1"/>
  <c r="AH87" i="1"/>
  <c r="AF87" i="1"/>
  <c r="AD87" i="1"/>
  <c r="AJ87" i="1" s="1"/>
  <c r="P87" i="1"/>
  <c r="I87" i="1"/>
  <c r="H87" i="1"/>
  <c r="F87" i="1"/>
  <c r="AG87" i="1" s="1"/>
  <c r="E87" i="1"/>
  <c r="C87" i="1"/>
  <c r="B87" i="1"/>
  <c r="AK86" i="1"/>
  <c r="AH86" i="1"/>
  <c r="AF86" i="1"/>
  <c r="AD86" i="1"/>
  <c r="AJ86" i="1" s="1"/>
  <c r="P86" i="1"/>
  <c r="I86" i="1"/>
  <c r="H86" i="1"/>
  <c r="F86" i="1"/>
  <c r="AG86" i="1" s="1"/>
  <c r="E86" i="1"/>
  <c r="C86" i="1"/>
  <c r="B86" i="1"/>
  <c r="AK85" i="1"/>
  <c r="AH85" i="1"/>
  <c r="AF85" i="1"/>
  <c r="AD85" i="1"/>
  <c r="AJ85" i="1" s="1"/>
  <c r="P85" i="1"/>
  <c r="I85" i="1"/>
  <c r="H85" i="1"/>
  <c r="G85" i="1"/>
  <c r="F85" i="1"/>
  <c r="AG85" i="1" s="1"/>
  <c r="E85" i="1"/>
  <c r="C85" i="1"/>
  <c r="B85" i="1"/>
  <c r="AK84" i="1"/>
  <c r="AK83" i="1" s="1"/>
  <c r="AG84" i="1"/>
  <c r="AE84" i="1"/>
  <c r="AC84" i="1"/>
  <c r="AI84" i="1" s="1"/>
  <c r="P84" i="1"/>
  <c r="I84" i="1"/>
  <c r="H84" i="1"/>
  <c r="G84" i="1"/>
  <c r="AH84" i="1" s="1"/>
  <c r="F84" i="1"/>
  <c r="E84" i="1"/>
  <c r="C84" i="1"/>
  <c r="B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H82" i="1" s="1"/>
  <c r="H47" i="1" s="1"/>
  <c r="H20" i="1" s="1"/>
  <c r="H18" i="1" s="1"/>
  <c r="D83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I82" i="1"/>
  <c r="D82" i="1"/>
  <c r="AK81" i="1"/>
  <c r="AH81" i="1"/>
  <c r="AF81" i="1"/>
  <c r="AD81" i="1"/>
  <c r="AJ81" i="1" s="1"/>
  <c r="R81" i="1"/>
  <c r="P81" i="1" s="1"/>
  <c r="K81" i="1"/>
  <c r="I81" i="1"/>
  <c r="H81" i="1"/>
  <c r="G81" i="1"/>
  <c r="F81" i="1"/>
  <c r="AG81" i="1" s="1"/>
  <c r="E81" i="1"/>
  <c r="C81" i="1"/>
  <c r="B81" i="1"/>
  <c r="AK80" i="1"/>
  <c r="AG80" i="1"/>
  <c r="AE80" i="1"/>
  <c r="AC80" i="1"/>
  <c r="AI80" i="1" s="1"/>
  <c r="K80" i="1"/>
  <c r="I80" i="1"/>
  <c r="R80" i="1" s="1"/>
  <c r="H80" i="1"/>
  <c r="G80" i="1"/>
  <c r="AH80" i="1" s="1"/>
  <c r="AH78" i="1" s="1"/>
  <c r="F80" i="1"/>
  <c r="E80" i="1"/>
  <c r="C80" i="1"/>
  <c r="B80" i="1"/>
  <c r="AK79" i="1"/>
  <c r="AH79" i="1"/>
  <c r="AF79" i="1"/>
  <c r="AD79" i="1"/>
  <c r="AJ79" i="1" s="1"/>
  <c r="R79" i="1"/>
  <c r="P79" i="1" s="1"/>
  <c r="K79" i="1"/>
  <c r="I79" i="1"/>
  <c r="H79" i="1"/>
  <c r="G79" i="1"/>
  <c r="F79" i="1"/>
  <c r="AG79" i="1" s="1"/>
  <c r="AG78" i="1" s="1"/>
  <c r="E79" i="1"/>
  <c r="C79" i="1"/>
  <c r="B79" i="1"/>
  <c r="T78" i="1"/>
  <c r="S78" i="1"/>
  <c r="Q78" i="1"/>
  <c r="O78" i="1"/>
  <c r="N78" i="1"/>
  <c r="M78" i="1"/>
  <c r="L78" i="1"/>
  <c r="K78" i="1"/>
  <c r="I78" i="1"/>
  <c r="H78" i="1"/>
  <c r="D78" i="1"/>
  <c r="AK77" i="1"/>
  <c r="P77" i="1"/>
  <c r="K77" i="1"/>
  <c r="I77" i="1"/>
  <c r="H77" i="1"/>
  <c r="G77" i="1"/>
  <c r="AH77" i="1" s="1"/>
  <c r="F77" i="1"/>
  <c r="AG77" i="1" s="1"/>
  <c r="E77" i="1"/>
  <c r="C77" i="1"/>
  <c r="AK76" i="1"/>
  <c r="P76" i="1"/>
  <c r="K76" i="1"/>
  <c r="I76" i="1"/>
  <c r="H76" i="1"/>
  <c r="G76" i="1"/>
  <c r="AH76" i="1" s="1"/>
  <c r="F76" i="1"/>
  <c r="AG76" i="1" s="1"/>
  <c r="E76" i="1"/>
  <c r="C76" i="1"/>
  <c r="AK75" i="1"/>
  <c r="P75" i="1"/>
  <c r="K75" i="1"/>
  <c r="I75" i="1"/>
  <c r="H75" i="1"/>
  <c r="G75" i="1"/>
  <c r="AH75" i="1" s="1"/>
  <c r="F75" i="1"/>
  <c r="AG75" i="1" s="1"/>
  <c r="E75" i="1"/>
  <c r="C75" i="1"/>
  <c r="B75" i="1"/>
  <c r="AK74" i="1"/>
  <c r="P74" i="1"/>
  <c r="K74" i="1"/>
  <c r="I74" i="1"/>
  <c r="H74" i="1"/>
  <c r="G74" i="1"/>
  <c r="AH74" i="1" s="1"/>
  <c r="F74" i="1"/>
  <c r="AG74" i="1" s="1"/>
  <c r="E74" i="1"/>
  <c r="C74" i="1"/>
  <c r="B74" i="1"/>
  <c r="AK73" i="1"/>
  <c r="P73" i="1"/>
  <c r="K73" i="1"/>
  <c r="I73" i="1"/>
  <c r="H73" i="1"/>
  <c r="G73" i="1"/>
  <c r="AH73" i="1" s="1"/>
  <c r="F73" i="1"/>
  <c r="AG73" i="1" s="1"/>
  <c r="E73" i="1"/>
  <c r="C73" i="1"/>
  <c r="B73" i="1"/>
  <c r="AK72" i="1"/>
  <c r="P72" i="1"/>
  <c r="K72" i="1"/>
  <c r="I72" i="1"/>
  <c r="H72" i="1"/>
  <c r="G72" i="1"/>
  <c r="AH72" i="1" s="1"/>
  <c r="F72" i="1"/>
  <c r="AG72" i="1" s="1"/>
  <c r="E72" i="1"/>
  <c r="C72" i="1"/>
  <c r="B72" i="1"/>
  <c r="AK71" i="1"/>
  <c r="K71" i="1"/>
  <c r="I71" i="1"/>
  <c r="H71" i="1"/>
  <c r="G71" i="1"/>
  <c r="AH71" i="1" s="1"/>
  <c r="F71" i="1"/>
  <c r="AG71" i="1" s="1"/>
  <c r="E71" i="1"/>
  <c r="C71" i="1"/>
  <c r="B71" i="1"/>
  <c r="AK70" i="1"/>
  <c r="K70" i="1"/>
  <c r="I70" i="1"/>
  <c r="H70" i="1"/>
  <c r="G70" i="1"/>
  <c r="AH70" i="1" s="1"/>
  <c r="F70" i="1"/>
  <c r="AG70" i="1" s="1"/>
  <c r="E70" i="1"/>
  <c r="C70" i="1"/>
  <c r="B70" i="1"/>
  <c r="AK69" i="1"/>
  <c r="K69" i="1"/>
  <c r="I69" i="1"/>
  <c r="H69" i="1"/>
  <c r="G69" i="1"/>
  <c r="AH69" i="1" s="1"/>
  <c r="F69" i="1"/>
  <c r="AG69" i="1" s="1"/>
  <c r="E69" i="1"/>
  <c r="C69" i="1"/>
  <c r="B69" i="1"/>
  <c r="AK68" i="1"/>
  <c r="K68" i="1"/>
  <c r="I68" i="1"/>
  <c r="H68" i="1"/>
  <c r="G68" i="1"/>
  <c r="AH68" i="1" s="1"/>
  <c r="F68" i="1"/>
  <c r="AG68" i="1" s="1"/>
  <c r="E68" i="1"/>
  <c r="C68" i="1"/>
  <c r="B68" i="1"/>
  <c r="AK67" i="1"/>
  <c r="K67" i="1"/>
  <c r="I67" i="1"/>
  <c r="H67" i="1"/>
  <c r="G67" i="1"/>
  <c r="AH67" i="1" s="1"/>
  <c r="F67" i="1"/>
  <c r="AG67" i="1" s="1"/>
  <c r="E67" i="1"/>
  <c r="C67" i="1"/>
  <c r="B67" i="1"/>
  <c r="AK66" i="1"/>
  <c r="K66" i="1"/>
  <c r="I66" i="1"/>
  <c r="H66" i="1"/>
  <c r="G66" i="1"/>
  <c r="AH66" i="1" s="1"/>
  <c r="F66" i="1"/>
  <c r="AG66" i="1" s="1"/>
  <c r="E66" i="1"/>
  <c r="C66" i="1"/>
  <c r="B66" i="1"/>
  <c r="AK65" i="1"/>
  <c r="K65" i="1"/>
  <c r="I65" i="1"/>
  <c r="H65" i="1"/>
  <c r="G65" i="1"/>
  <c r="AH65" i="1" s="1"/>
  <c r="F65" i="1"/>
  <c r="AG65" i="1" s="1"/>
  <c r="E65" i="1"/>
  <c r="C65" i="1"/>
  <c r="B65" i="1"/>
  <c r="AK64" i="1"/>
  <c r="K64" i="1"/>
  <c r="I64" i="1"/>
  <c r="H64" i="1"/>
  <c r="G64" i="1"/>
  <c r="AH64" i="1" s="1"/>
  <c r="F64" i="1"/>
  <c r="AG64" i="1" s="1"/>
  <c r="E64" i="1"/>
  <c r="C64" i="1"/>
  <c r="B64" i="1"/>
  <c r="AK63" i="1"/>
  <c r="AH63" i="1"/>
  <c r="AF63" i="1"/>
  <c r="AD63" i="1"/>
  <c r="AJ63" i="1" s="1"/>
  <c r="K63" i="1"/>
  <c r="I63" i="1"/>
  <c r="H63" i="1"/>
  <c r="G63" i="1"/>
  <c r="F63" i="1"/>
  <c r="AG63" i="1" s="1"/>
  <c r="E63" i="1"/>
  <c r="C63" i="1"/>
  <c r="B63" i="1"/>
  <c r="AK62" i="1"/>
  <c r="AG62" i="1"/>
  <c r="AE62" i="1"/>
  <c r="AC62" i="1"/>
  <c r="AI62" i="1" s="1"/>
  <c r="Q62" i="1"/>
  <c r="P62" i="1"/>
  <c r="K62" i="1"/>
  <c r="I62" i="1"/>
  <c r="H62" i="1"/>
  <c r="G62" i="1"/>
  <c r="AH62" i="1" s="1"/>
  <c r="F62" i="1"/>
  <c r="E62" i="1"/>
  <c r="C62" i="1"/>
  <c r="B62" i="1"/>
  <c r="AK61" i="1"/>
  <c r="AH61" i="1"/>
  <c r="AF61" i="1"/>
  <c r="AD61" i="1"/>
  <c r="AJ61" i="1" s="1"/>
  <c r="Q61" i="1"/>
  <c r="P61" i="1" s="1"/>
  <c r="K61" i="1"/>
  <c r="I61" i="1"/>
  <c r="H61" i="1"/>
  <c r="G61" i="1"/>
  <c r="F61" i="1"/>
  <c r="AG61" i="1" s="1"/>
  <c r="E61" i="1"/>
  <c r="C61" i="1"/>
  <c r="B61" i="1"/>
  <c r="AK60" i="1"/>
  <c r="AG60" i="1"/>
  <c r="AE60" i="1"/>
  <c r="AC60" i="1"/>
  <c r="AI60" i="1" s="1"/>
  <c r="Q60" i="1"/>
  <c r="P60" i="1"/>
  <c r="K60" i="1"/>
  <c r="I60" i="1"/>
  <c r="H60" i="1"/>
  <c r="G60" i="1"/>
  <c r="AH60" i="1" s="1"/>
  <c r="F60" i="1"/>
  <c r="E60" i="1"/>
  <c r="C60" i="1"/>
  <c r="B60" i="1"/>
  <c r="AK59" i="1"/>
  <c r="AH59" i="1"/>
  <c r="AF59" i="1"/>
  <c r="AD59" i="1"/>
  <c r="AJ59" i="1" s="1"/>
  <c r="Q59" i="1"/>
  <c r="P59" i="1" s="1"/>
  <c r="K59" i="1"/>
  <c r="I59" i="1"/>
  <c r="H59" i="1"/>
  <c r="G59" i="1"/>
  <c r="F59" i="1"/>
  <c r="AG59" i="1" s="1"/>
  <c r="E59" i="1"/>
  <c r="C59" i="1"/>
  <c r="B59" i="1"/>
  <c r="AK58" i="1"/>
  <c r="AG58" i="1"/>
  <c r="AE58" i="1"/>
  <c r="AC58" i="1"/>
  <c r="AI58" i="1" s="1"/>
  <c r="Q58" i="1"/>
  <c r="P58" i="1"/>
  <c r="K58" i="1"/>
  <c r="I58" i="1"/>
  <c r="H58" i="1"/>
  <c r="G58" i="1"/>
  <c r="AH58" i="1" s="1"/>
  <c r="F58" i="1"/>
  <c r="E58" i="1"/>
  <c r="C58" i="1"/>
  <c r="B58" i="1"/>
  <c r="AK57" i="1"/>
  <c r="AH57" i="1"/>
  <c r="AF57" i="1"/>
  <c r="AD57" i="1"/>
  <c r="AJ57" i="1" s="1"/>
  <c r="Q57" i="1"/>
  <c r="P57" i="1" s="1"/>
  <c r="K57" i="1"/>
  <c r="I57" i="1"/>
  <c r="H57" i="1"/>
  <c r="G57" i="1"/>
  <c r="F57" i="1"/>
  <c r="AG57" i="1" s="1"/>
  <c r="E57" i="1"/>
  <c r="C57" i="1"/>
  <c r="B57" i="1"/>
  <c r="AK56" i="1"/>
  <c r="AG56" i="1"/>
  <c r="AE56" i="1"/>
  <c r="AC56" i="1"/>
  <c r="AI56" i="1" s="1"/>
  <c r="Q56" i="1"/>
  <c r="P56" i="1"/>
  <c r="K56" i="1"/>
  <c r="I56" i="1"/>
  <c r="H56" i="1"/>
  <c r="G56" i="1"/>
  <c r="AH56" i="1" s="1"/>
  <c r="F56" i="1"/>
  <c r="E56" i="1"/>
  <c r="C56" i="1"/>
  <c r="B56" i="1"/>
  <c r="AK55" i="1"/>
  <c r="P55" i="1"/>
  <c r="K55" i="1"/>
  <c r="I55" i="1"/>
  <c r="H55" i="1"/>
  <c r="G55" i="1"/>
  <c r="AH55" i="1" s="1"/>
  <c r="F55" i="1"/>
  <c r="AG55" i="1" s="1"/>
  <c r="E55" i="1"/>
  <c r="C55" i="1"/>
  <c r="B55" i="1"/>
  <c r="AK54" i="1"/>
  <c r="P54" i="1"/>
  <c r="K54" i="1"/>
  <c r="I54" i="1"/>
  <c r="H54" i="1"/>
  <c r="G54" i="1"/>
  <c r="AH54" i="1" s="1"/>
  <c r="F54" i="1"/>
  <c r="AG54" i="1" s="1"/>
  <c r="E54" i="1"/>
  <c r="C54" i="1"/>
  <c r="B54" i="1"/>
  <c r="AK53" i="1"/>
  <c r="P53" i="1"/>
  <c r="K53" i="1"/>
  <c r="I53" i="1"/>
  <c r="H53" i="1"/>
  <c r="G53" i="1"/>
  <c r="AH53" i="1" s="1"/>
  <c r="F53" i="1"/>
  <c r="AG53" i="1" s="1"/>
  <c r="E53" i="1"/>
  <c r="C53" i="1"/>
  <c r="B53" i="1"/>
  <c r="AK52" i="1"/>
  <c r="P52" i="1"/>
  <c r="K52" i="1"/>
  <c r="I52" i="1"/>
  <c r="H52" i="1"/>
  <c r="G52" i="1"/>
  <c r="AH52" i="1" s="1"/>
  <c r="F52" i="1"/>
  <c r="AG52" i="1" s="1"/>
  <c r="E52" i="1"/>
  <c r="C52" i="1"/>
  <c r="B52" i="1"/>
  <c r="AK51" i="1"/>
  <c r="AH51" i="1"/>
  <c r="AF51" i="1"/>
  <c r="Q51" i="1"/>
  <c r="P51" i="1" s="1"/>
  <c r="K51" i="1"/>
  <c r="I51" i="1"/>
  <c r="AD51" i="1" s="1"/>
  <c r="AJ51" i="1" s="1"/>
  <c r="H51" i="1"/>
  <c r="F51" i="1"/>
  <c r="AG51" i="1" s="1"/>
  <c r="E51" i="1"/>
  <c r="C51" i="1"/>
  <c r="B51" i="1"/>
  <c r="AK50" i="1"/>
  <c r="Q50" i="1"/>
  <c r="P50" i="1" s="1"/>
  <c r="P49" i="1" s="1"/>
  <c r="K50" i="1"/>
  <c r="I50" i="1"/>
  <c r="H50" i="1"/>
  <c r="G50" i="1"/>
  <c r="AH50" i="1" s="1"/>
  <c r="AH49" i="1" s="1"/>
  <c r="F50" i="1"/>
  <c r="AG50" i="1" s="1"/>
  <c r="AG49" i="1" s="1"/>
  <c r="E50" i="1"/>
  <c r="C50" i="1"/>
  <c r="B50" i="1"/>
  <c r="AB49" i="1"/>
  <c r="AA49" i="1"/>
  <c r="Z49" i="1"/>
  <c r="Y49" i="1"/>
  <c r="X49" i="1"/>
  <c r="W49" i="1"/>
  <c r="V49" i="1"/>
  <c r="U49" i="1"/>
  <c r="T49" i="1"/>
  <c r="S49" i="1"/>
  <c r="R49" i="1"/>
  <c r="Q49" i="1"/>
  <c r="O49" i="1"/>
  <c r="N49" i="1"/>
  <c r="M49" i="1"/>
  <c r="L49" i="1"/>
  <c r="K49" i="1"/>
  <c r="I49" i="1"/>
  <c r="H49" i="1"/>
  <c r="G49" i="1"/>
  <c r="E49" i="1"/>
  <c r="T47" i="1"/>
  <c r="S47" i="1"/>
  <c r="Q47" i="1"/>
  <c r="N47" i="1"/>
  <c r="M47" i="1"/>
  <c r="L47" i="1"/>
  <c r="K47" i="1"/>
  <c r="I47" i="1"/>
  <c r="G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AH24" i="1"/>
  <c r="AG24" i="1"/>
  <c r="AE24" i="1"/>
  <c r="N24" i="1"/>
  <c r="M24" i="1"/>
  <c r="L24" i="1"/>
  <c r="I24" i="1"/>
  <c r="H24" i="1"/>
  <c r="F24" i="1"/>
  <c r="E24" i="1"/>
  <c r="D24" i="1"/>
  <c r="F23" i="1"/>
  <c r="E23" i="1"/>
  <c r="D23" i="1"/>
  <c r="S22" i="1"/>
  <c r="R22" i="1"/>
  <c r="Q22" i="1"/>
  <c r="P22" i="1"/>
  <c r="O22" i="1"/>
  <c r="N22" i="1"/>
  <c r="M22" i="1"/>
  <c r="L22" i="1"/>
  <c r="K22" i="1"/>
  <c r="I22" i="1"/>
  <c r="H22" i="1"/>
  <c r="G22" i="1"/>
  <c r="E22" i="1"/>
  <c r="D22" i="1"/>
  <c r="F21" i="1"/>
  <c r="E21" i="1"/>
  <c r="D21" i="1"/>
  <c r="S20" i="1"/>
  <c r="Q20" i="1"/>
  <c r="N20" i="1"/>
  <c r="M20" i="1"/>
  <c r="L20" i="1"/>
  <c r="K20" i="1"/>
  <c r="I20" i="1"/>
  <c r="G20" i="1"/>
  <c r="E20" i="1"/>
  <c r="D20" i="1"/>
  <c r="H19" i="1"/>
  <c r="G19" i="1"/>
  <c r="F19" i="1"/>
  <c r="E19" i="1"/>
  <c r="D19" i="1"/>
  <c r="S18" i="1"/>
  <c r="Q18" i="1"/>
  <c r="N18" i="1"/>
  <c r="M18" i="1"/>
  <c r="L18" i="1"/>
  <c r="I18" i="1"/>
  <c r="G18" i="1"/>
  <c r="D18" i="1"/>
  <c r="H16" i="1"/>
  <c r="AA16" i="1" s="1"/>
  <c r="AC16" i="1" s="1"/>
  <c r="AE16" i="1" s="1"/>
  <c r="AG16" i="1" s="1"/>
  <c r="P80" i="1" l="1"/>
  <c r="P78" i="1" s="1"/>
  <c r="R78" i="1"/>
  <c r="AC50" i="1"/>
  <c r="AE50" i="1"/>
  <c r="AC51" i="1"/>
  <c r="AI51" i="1" s="1"/>
  <c r="AE51" i="1"/>
  <c r="AC52" i="1"/>
  <c r="AI52" i="1" s="1"/>
  <c r="AE52" i="1"/>
  <c r="AC53" i="1"/>
  <c r="AI53" i="1" s="1"/>
  <c r="AE53" i="1"/>
  <c r="AC54" i="1"/>
  <c r="AI54" i="1" s="1"/>
  <c r="AE54" i="1"/>
  <c r="AC55" i="1"/>
  <c r="AI55" i="1" s="1"/>
  <c r="AE55" i="1"/>
  <c r="AD56" i="1"/>
  <c r="AJ56" i="1" s="1"/>
  <c r="AF56" i="1"/>
  <c r="AC57" i="1"/>
  <c r="AI57" i="1" s="1"/>
  <c r="AE57" i="1"/>
  <c r="AD58" i="1"/>
  <c r="AJ58" i="1" s="1"/>
  <c r="AF58" i="1"/>
  <c r="AC59" i="1"/>
  <c r="AI59" i="1" s="1"/>
  <c r="AE59" i="1"/>
  <c r="AD60" i="1"/>
  <c r="AJ60" i="1" s="1"/>
  <c r="AF60" i="1"/>
  <c r="AC61" i="1"/>
  <c r="AI61" i="1" s="1"/>
  <c r="AE61" i="1"/>
  <c r="AD62" i="1"/>
  <c r="AJ62" i="1" s="1"/>
  <c r="AF62" i="1"/>
  <c r="AC63" i="1"/>
  <c r="AI63" i="1" s="1"/>
  <c r="AE63" i="1"/>
  <c r="AD64" i="1"/>
  <c r="AJ64" i="1" s="1"/>
  <c r="AF64" i="1"/>
  <c r="AC65" i="1"/>
  <c r="AI65" i="1" s="1"/>
  <c r="AE65" i="1"/>
  <c r="AD66" i="1"/>
  <c r="AJ66" i="1" s="1"/>
  <c r="AF66" i="1"/>
  <c r="AC67" i="1"/>
  <c r="AI67" i="1" s="1"/>
  <c r="AE67" i="1"/>
  <c r="AD68" i="1"/>
  <c r="AJ68" i="1" s="1"/>
  <c r="AF68" i="1"/>
  <c r="AC69" i="1"/>
  <c r="AI69" i="1" s="1"/>
  <c r="AE69" i="1"/>
  <c r="AD70" i="1"/>
  <c r="AJ70" i="1" s="1"/>
  <c r="AF70" i="1"/>
  <c r="AC71" i="1"/>
  <c r="AI71" i="1" s="1"/>
  <c r="AE71" i="1"/>
  <c r="AC72" i="1"/>
  <c r="AI72" i="1" s="1"/>
  <c r="AJ72" i="1" s="1"/>
  <c r="AE72" i="1"/>
  <c r="AC73" i="1"/>
  <c r="AI73" i="1" s="1"/>
  <c r="AJ73" i="1" s="1"/>
  <c r="AE73" i="1"/>
  <c r="AC74" i="1"/>
  <c r="AI74" i="1" s="1"/>
  <c r="AJ74" i="1" s="1"/>
  <c r="AE74" i="1"/>
  <c r="AC75" i="1"/>
  <c r="AI75" i="1" s="1"/>
  <c r="AJ75" i="1" s="1"/>
  <c r="AE75" i="1"/>
  <c r="AD76" i="1"/>
  <c r="AJ76" i="1" s="1"/>
  <c r="AF76" i="1"/>
  <c r="AC77" i="1"/>
  <c r="AI77" i="1" s="1"/>
  <c r="AE77" i="1"/>
  <c r="AC79" i="1"/>
  <c r="AE79" i="1"/>
  <c r="AD80" i="1"/>
  <c r="AF80" i="1"/>
  <c r="AF78" i="1" s="1"/>
  <c r="AC81" i="1"/>
  <c r="AI81" i="1" s="1"/>
  <c r="AE81" i="1"/>
  <c r="AD84" i="1"/>
  <c r="AF84" i="1"/>
  <c r="AC85" i="1"/>
  <c r="AE85" i="1"/>
  <c r="AE83" i="1" s="1"/>
  <c r="AE82" i="1" s="1"/>
  <c r="AC86" i="1"/>
  <c r="AE86" i="1"/>
  <c r="AC87" i="1"/>
  <c r="AE87" i="1"/>
  <c r="AD88" i="1"/>
  <c r="AF88" i="1"/>
  <c r="AJ91" i="1"/>
  <c r="AJ96" i="1"/>
  <c r="AJ108" i="1"/>
  <c r="K15" i="1"/>
  <c r="AD50" i="1"/>
  <c r="AF50" i="1"/>
  <c r="AD52" i="1"/>
  <c r="AF52" i="1"/>
  <c r="AD53" i="1"/>
  <c r="AF53" i="1"/>
  <c r="AD54" i="1"/>
  <c r="AF54" i="1"/>
  <c r="AD55" i="1"/>
  <c r="AF55" i="1"/>
  <c r="AC64" i="1"/>
  <c r="AE64" i="1"/>
  <c r="AD65" i="1"/>
  <c r="AF65" i="1"/>
  <c r="AC66" i="1"/>
  <c r="AE66" i="1"/>
  <c r="AD67" i="1"/>
  <c r="AF67" i="1"/>
  <c r="AC68" i="1"/>
  <c r="AE68" i="1"/>
  <c r="AD69" i="1"/>
  <c r="AF69" i="1"/>
  <c r="AC70" i="1"/>
  <c r="AE70" i="1"/>
  <c r="AD71" i="1"/>
  <c r="AF71" i="1"/>
  <c r="AD72" i="1"/>
  <c r="AF72" i="1"/>
  <c r="AD73" i="1"/>
  <c r="AF73" i="1"/>
  <c r="AD74" i="1"/>
  <c r="AF74" i="1"/>
  <c r="AD75" i="1"/>
  <c r="AF75" i="1"/>
  <c r="AC76" i="1"/>
  <c r="AE76" i="1"/>
  <c r="AD77" i="1"/>
  <c r="AF77" i="1"/>
  <c r="AG89" i="1"/>
  <c r="AG83" i="1" s="1"/>
  <c r="AG82" i="1" s="1"/>
  <c r="AG47" i="1" s="1"/>
  <c r="AG20" i="1" s="1"/>
  <c r="AG18" i="1" s="1"/>
  <c r="AE89" i="1"/>
  <c r="AI89" i="1" s="1"/>
  <c r="AJ89" i="1"/>
  <c r="AC90" i="1"/>
  <c r="AI90" i="1" s="1"/>
  <c r="AE90" i="1"/>
  <c r="AC95" i="1"/>
  <c r="AI95" i="1" s="1"/>
  <c r="AE95" i="1"/>
  <c r="AC100" i="1"/>
  <c r="AI100" i="1" s="1"/>
  <c r="AE100" i="1"/>
  <c r="AD101" i="1"/>
  <c r="AJ101" i="1" s="1"/>
  <c r="AF101" i="1"/>
  <c r="AC102" i="1"/>
  <c r="AI102" i="1" s="1"/>
  <c r="AE102" i="1"/>
  <c r="AD103" i="1"/>
  <c r="AJ103" i="1" s="1"/>
  <c r="AF103" i="1"/>
  <c r="AC104" i="1"/>
  <c r="AI104" i="1" s="1"/>
  <c r="AE104" i="1"/>
  <c r="AD105" i="1"/>
  <c r="AJ105" i="1" s="1"/>
  <c r="AF105" i="1"/>
  <c r="AC106" i="1"/>
  <c r="AI106" i="1" s="1"/>
  <c r="AE106" i="1"/>
  <c r="AC108" i="1"/>
  <c r="AI108" i="1" s="1"/>
  <c r="AE108" i="1"/>
  <c r="AD109" i="1"/>
  <c r="AJ109" i="1" s="1"/>
  <c r="AF109" i="1"/>
  <c r="AC110" i="1"/>
  <c r="AI110" i="1" s="1"/>
  <c r="AE110" i="1"/>
  <c r="AD111" i="1"/>
  <c r="AJ111" i="1" s="1"/>
  <c r="AF111" i="1"/>
  <c r="AC112" i="1"/>
  <c r="AI112" i="1" s="1"/>
  <c r="AE112" i="1"/>
  <c r="AC113" i="1"/>
  <c r="AI113" i="1" s="1"/>
  <c r="AE113" i="1"/>
  <c r="AC114" i="1"/>
  <c r="AI114" i="1" s="1"/>
  <c r="AE114" i="1"/>
  <c r="AC115" i="1"/>
  <c r="AI115" i="1" s="1"/>
  <c r="AE115" i="1"/>
  <c r="AC116" i="1"/>
  <c r="AI116" i="1" s="1"/>
  <c r="AE116" i="1"/>
  <c r="AC117" i="1"/>
  <c r="AI117" i="1" s="1"/>
  <c r="AE117" i="1"/>
  <c r="AC118" i="1"/>
  <c r="AI118" i="1" s="1"/>
  <c r="AE118" i="1"/>
  <c r="AC119" i="1"/>
  <c r="AI119" i="1" s="1"/>
  <c r="AE119" i="1"/>
  <c r="AC120" i="1"/>
  <c r="AI120" i="1" s="1"/>
  <c r="AE120" i="1"/>
  <c r="AC121" i="1"/>
  <c r="AI121" i="1" s="1"/>
  <c r="AE121" i="1"/>
  <c r="AC122" i="1"/>
  <c r="AI122" i="1" s="1"/>
  <c r="AE122" i="1"/>
  <c r="AC123" i="1"/>
  <c r="AI123" i="1" s="1"/>
  <c r="AE123" i="1"/>
  <c r="AC124" i="1"/>
  <c r="AI124" i="1" s="1"/>
  <c r="AE124" i="1"/>
  <c r="AC125" i="1"/>
  <c r="AI125" i="1" s="1"/>
  <c r="AE125" i="1"/>
  <c r="AC126" i="1"/>
  <c r="AI126" i="1" s="1"/>
  <c r="AE126" i="1"/>
  <c r="AC127" i="1"/>
  <c r="AI127" i="1" s="1"/>
  <c r="AE127" i="1"/>
  <c r="AC128" i="1"/>
  <c r="AI128" i="1" s="1"/>
  <c r="AE128" i="1"/>
  <c r="AC129" i="1"/>
  <c r="AI129" i="1" s="1"/>
  <c r="AE129" i="1"/>
  <c r="AC130" i="1"/>
  <c r="AI130" i="1" s="1"/>
  <c r="AE130" i="1"/>
  <c r="AC131" i="1"/>
  <c r="AI131" i="1" s="1"/>
  <c r="AE131" i="1"/>
  <c r="AC132" i="1"/>
  <c r="AI132" i="1" s="1"/>
  <c r="AE132" i="1"/>
  <c r="AC133" i="1"/>
  <c r="AI133" i="1" s="1"/>
  <c r="AG133" i="1"/>
  <c r="AE134" i="1"/>
  <c r="AE136" i="1"/>
  <c r="AE138" i="1"/>
  <c r="AD90" i="1"/>
  <c r="AF90" i="1"/>
  <c r="AC91" i="1"/>
  <c r="AE91" i="1"/>
  <c r="AD92" i="1"/>
  <c r="AF92" i="1"/>
  <c r="AC93" i="1"/>
  <c r="AE93" i="1"/>
  <c r="AD94" i="1"/>
  <c r="AF94" i="1"/>
  <c r="AC96" i="1"/>
  <c r="AE96" i="1"/>
  <c r="AC97" i="1"/>
  <c r="AE97" i="1"/>
  <c r="AC98" i="1"/>
  <c r="AE98" i="1"/>
  <c r="AC99" i="1"/>
  <c r="AE99" i="1"/>
  <c r="AD100" i="1"/>
  <c r="AF100" i="1"/>
  <c r="AC101" i="1"/>
  <c r="AE101" i="1"/>
  <c r="AD102" i="1"/>
  <c r="AF102" i="1"/>
  <c r="AC103" i="1"/>
  <c r="AE103" i="1"/>
  <c r="AD104" i="1"/>
  <c r="AF104" i="1"/>
  <c r="AC105" i="1"/>
  <c r="AE105" i="1"/>
  <c r="AD106" i="1"/>
  <c r="AF106" i="1"/>
  <c r="AC107" i="1"/>
  <c r="AE107" i="1"/>
  <c r="AC109" i="1"/>
  <c r="AE109" i="1"/>
  <c r="AD110" i="1"/>
  <c r="AF110" i="1"/>
  <c r="AC111" i="1"/>
  <c r="AE111" i="1"/>
  <c r="AD112" i="1"/>
  <c r="AF112" i="1"/>
  <c r="AD113" i="1"/>
  <c r="AF113" i="1"/>
  <c r="AD114" i="1"/>
  <c r="AF114" i="1"/>
  <c r="AD115" i="1"/>
  <c r="AF115" i="1"/>
  <c r="AD116" i="1"/>
  <c r="AF116" i="1"/>
  <c r="AD117" i="1"/>
  <c r="AF117" i="1"/>
  <c r="AD118" i="1"/>
  <c r="AF118" i="1"/>
  <c r="AD119" i="1"/>
  <c r="AF119" i="1"/>
  <c r="AD120" i="1"/>
  <c r="AF120" i="1"/>
  <c r="AD121" i="1"/>
  <c r="AF121" i="1"/>
  <c r="AD122" i="1"/>
  <c r="AF122" i="1"/>
  <c r="AD123" i="1"/>
  <c r="AF123" i="1"/>
  <c r="AD124" i="1"/>
  <c r="AF124" i="1"/>
  <c r="AD125" i="1"/>
  <c r="AF125" i="1"/>
  <c r="AD126" i="1"/>
  <c r="AF126" i="1"/>
  <c r="AD127" i="1"/>
  <c r="AF127" i="1"/>
  <c r="AD128" i="1"/>
  <c r="AF128" i="1"/>
  <c r="AD129" i="1"/>
  <c r="AF129" i="1"/>
  <c r="AD130" i="1"/>
  <c r="AF130" i="1"/>
  <c r="AD131" i="1"/>
  <c r="AF131" i="1"/>
  <c r="AD132" i="1"/>
  <c r="AF132" i="1"/>
  <c r="AH133" i="1"/>
  <c r="AH83" i="1" s="1"/>
  <c r="AH82" i="1" s="1"/>
  <c r="AH47" i="1" s="1"/>
  <c r="AH20" i="1" s="1"/>
  <c r="AF133" i="1"/>
  <c r="AD133" i="1"/>
  <c r="AC134" i="1"/>
  <c r="AI134" i="1" s="1"/>
  <c r="AC136" i="1"/>
  <c r="AI136" i="1" s="1"/>
  <c r="AC138" i="1"/>
  <c r="AI138" i="1" s="1"/>
  <c r="AG139" i="1"/>
  <c r="AE139" i="1"/>
  <c r="AC139" i="1"/>
  <c r="AC140" i="1"/>
  <c r="AI140" i="1" s="1"/>
  <c r="AE140" i="1"/>
  <c r="AC141" i="1"/>
  <c r="AI141" i="1" s="1"/>
  <c r="AE141" i="1"/>
  <c r="AC142" i="1"/>
  <c r="AI142" i="1" s="1"/>
  <c r="AE142" i="1"/>
  <c r="AD144" i="1"/>
  <c r="AJ144" i="1" s="1"/>
  <c r="AF144" i="1"/>
  <c r="AD145" i="1"/>
  <c r="AJ145" i="1" s="1"/>
  <c r="AF145" i="1"/>
  <c r="AD146" i="1"/>
  <c r="AJ146" i="1" s="1"/>
  <c r="AF146" i="1"/>
  <c r="AD147" i="1"/>
  <c r="AJ147" i="1" s="1"/>
  <c r="AF147" i="1"/>
  <c r="AD148" i="1"/>
  <c r="AJ148" i="1" s="1"/>
  <c r="AF148" i="1"/>
  <c r="AD149" i="1"/>
  <c r="AJ149" i="1" s="1"/>
  <c r="AF149" i="1"/>
  <c r="AD150" i="1"/>
  <c r="AJ150" i="1" s="1"/>
  <c r="AF150" i="1"/>
  <c r="AD151" i="1"/>
  <c r="AJ151" i="1" s="1"/>
  <c r="AF151" i="1"/>
  <c r="AD152" i="1"/>
  <c r="AJ152" i="1" s="1"/>
  <c r="AF152" i="1"/>
  <c r="AD153" i="1"/>
  <c r="AJ153" i="1" s="1"/>
  <c r="AF153" i="1"/>
  <c r="AD154" i="1"/>
  <c r="AJ154" i="1" s="1"/>
  <c r="AF154" i="1"/>
  <c r="AD155" i="1"/>
  <c r="AJ155" i="1" s="1"/>
  <c r="AF155" i="1"/>
  <c r="AD156" i="1"/>
  <c r="AJ156" i="1" s="1"/>
  <c r="AF156" i="1"/>
  <c r="AD157" i="1"/>
  <c r="AJ157" i="1" s="1"/>
  <c r="AF157" i="1"/>
  <c r="AD158" i="1"/>
  <c r="AJ158" i="1" s="1"/>
  <c r="AF158" i="1"/>
  <c r="AD159" i="1"/>
  <c r="AJ159" i="1" s="1"/>
  <c r="AF159" i="1"/>
  <c r="AD160" i="1"/>
  <c r="AJ160" i="1" s="1"/>
  <c r="AF160" i="1"/>
  <c r="AD161" i="1"/>
  <c r="AJ161" i="1" s="1"/>
  <c r="AF161" i="1"/>
  <c r="AD162" i="1"/>
  <c r="AJ162" i="1" s="1"/>
  <c r="AF162" i="1"/>
  <c r="AD163" i="1"/>
  <c r="AJ163" i="1" s="1"/>
  <c r="AF163" i="1"/>
  <c r="AD164" i="1"/>
  <c r="AJ164" i="1" s="1"/>
  <c r="AF164" i="1"/>
  <c r="AD165" i="1"/>
  <c r="AJ165" i="1" s="1"/>
  <c r="AF165" i="1"/>
  <c r="AH166" i="1"/>
  <c r="AF166" i="1"/>
  <c r="AD166" i="1"/>
  <c r="AJ166" i="1" s="1"/>
  <c r="AE167" i="1"/>
  <c r="AD134" i="1"/>
  <c r="AF134" i="1"/>
  <c r="AD135" i="1"/>
  <c r="AF135" i="1"/>
  <c r="AD136" i="1"/>
  <c r="AF136" i="1"/>
  <c r="AD137" i="1"/>
  <c r="AF137" i="1"/>
  <c r="AD138" i="1"/>
  <c r="AF138" i="1"/>
  <c r="AD139" i="1"/>
  <c r="AF139" i="1"/>
  <c r="AD140" i="1"/>
  <c r="AF140" i="1"/>
  <c r="AD141" i="1"/>
  <c r="AF141" i="1"/>
  <c r="AD142" i="1"/>
  <c r="AF142" i="1"/>
  <c r="AC143" i="1"/>
  <c r="AE143" i="1"/>
  <c r="AC144" i="1"/>
  <c r="AE144" i="1"/>
  <c r="AC145" i="1"/>
  <c r="AE145" i="1"/>
  <c r="AC146" i="1"/>
  <c r="AE146" i="1"/>
  <c r="AC147" i="1"/>
  <c r="AE147" i="1"/>
  <c r="AC148" i="1"/>
  <c r="AE148" i="1"/>
  <c r="AC149" i="1"/>
  <c r="AE149" i="1"/>
  <c r="AC150" i="1"/>
  <c r="AE150" i="1"/>
  <c r="AC151" i="1"/>
  <c r="AE151" i="1"/>
  <c r="AC152" i="1"/>
  <c r="AE152" i="1"/>
  <c r="AC153" i="1"/>
  <c r="AE153" i="1"/>
  <c r="AC154" i="1"/>
  <c r="AE154" i="1"/>
  <c r="AC155" i="1"/>
  <c r="AE155" i="1"/>
  <c r="AC156" i="1"/>
  <c r="AE156" i="1"/>
  <c r="AC157" i="1"/>
  <c r="AE157" i="1"/>
  <c r="AC158" i="1"/>
  <c r="AE158" i="1"/>
  <c r="AC159" i="1"/>
  <c r="AE159" i="1"/>
  <c r="AC160" i="1"/>
  <c r="AE160" i="1"/>
  <c r="AC161" i="1"/>
  <c r="AE161" i="1"/>
  <c r="AC162" i="1"/>
  <c r="AE162" i="1"/>
  <c r="AC163" i="1"/>
  <c r="AE163" i="1"/>
  <c r="AC164" i="1"/>
  <c r="AE164" i="1"/>
  <c r="AC165" i="1"/>
  <c r="AE165" i="1"/>
  <c r="AC166" i="1"/>
  <c r="AI166" i="1" s="1"/>
  <c r="AC167" i="1"/>
  <c r="AI167" i="1" s="1"/>
  <c r="AJ178" i="1"/>
  <c r="AD167" i="1"/>
  <c r="AJ167" i="1" s="1"/>
  <c r="AF167" i="1"/>
  <c r="AD168" i="1"/>
  <c r="AJ168" i="1" s="1"/>
  <c r="AF168" i="1"/>
  <c r="AD169" i="1"/>
  <c r="AJ169" i="1" s="1"/>
  <c r="AF169" i="1"/>
  <c r="AD170" i="1"/>
  <c r="AJ170" i="1" s="1"/>
  <c r="AF170" i="1"/>
  <c r="AD171" i="1"/>
  <c r="AJ171" i="1" s="1"/>
  <c r="AF171" i="1"/>
  <c r="AD172" i="1"/>
  <c r="AJ172" i="1" s="1"/>
  <c r="AF172" i="1"/>
  <c r="AD173" i="1"/>
  <c r="AJ173" i="1" s="1"/>
  <c r="AF173" i="1"/>
  <c r="AD174" i="1"/>
  <c r="AJ174" i="1" s="1"/>
  <c r="AF174" i="1"/>
  <c r="AD175" i="1"/>
  <c r="AJ175" i="1" s="1"/>
  <c r="AF175" i="1"/>
  <c r="AD176" i="1"/>
  <c r="AJ176" i="1" s="1"/>
  <c r="AF176" i="1"/>
  <c r="AD177" i="1"/>
  <c r="AJ177" i="1" s="1"/>
  <c r="AF177" i="1"/>
  <c r="R200" i="1"/>
  <c r="AD205" i="1"/>
  <c r="AH205" i="1"/>
  <c r="AF207" i="1"/>
  <c r="AH208" i="1"/>
  <c r="AF208" i="1"/>
  <c r="AJ223" i="1"/>
  <c r="AF221" i="1"/>
  <c r="AF24" i="1" s="1"/>
  <c r="AC168" i="1"/>
  <c r="AI168" i="1" s="1"/>
  <c r="AE168" i="1"/>
  <c r="AC169" i="1"/>
  <c r="AI169" i="1" s="1"/>
  <c r="AE169" i="1"/>
  <c r="AC170" i="1"/>
  <c r="AI170" i="1" s="1"/>
  <c r="AE170" i="1"/>
  <c r="AC171" i="1"/>
  <c r="AI171" i="1" s="1"/>
  <c r="AE171" i="1"/>
  <c r="AC172" i="1"/>
  <c r="AI172" i="1" s="1"/>
  <c r="AE172" i="1"/>
  <c r="AC173" i="1"/>
  <c r="AI173" i="1" s="1"/>
  <c r="AE173" i="1"/>
  <c r="AC174" i="1"/>
  <c r="AI174" i="1" s="1"/>
  <c r="AE174" i="1"/>
  <c r="AC175" i="1"/>
  <c r="AI175" i="1" s="1"/>
  <c r="AE175" i="1"/>
  <c r="AC176" i="1"/>
  <c r="AI176" i="1" s="1"/>
  <c r="AE176" i="1"/>
  <c r="AC177" i="1"/>
  <c r="AI177" i="1" s="1"/>
  <c r="AE177" i="1"/>
  <c r="AC178" i="1"/>
  <c r="AI178" i="1" s="1"/>
  <c r="AE178" i="1"/>
  <c r="AC179" i="1"/>
  <c r="AI179" i="1" s="1"/>
  <c r="AE179" i="1"/>
  <c r="AC180" i="1"/>
  <c r="AI180" i="1" s="1"/>
  <c r="AE180" i="1"/>
  <c r="AC181" i="1"/>
  <c r="AI181" i="1" s="1"/>
  <c r="AE181" i="1"/>
  <c r="AC182" i="1"/>
  <c r="AI182" i="1" s="1"/>
  <c r="AE182" i="1"/>
  <c r="AC183" i="1"/>
  <c r="AI183" i="1" s="1"/>
  <c r="AE183" i="1"/>
  <c r="AC184" i="1"/>
  <c r="AI184" i="1" s="1"/>
  <c r="AE184" i="1"/>
  <c r="AC185" i="1"/>
  <c r="AI185" i="1" s="1"/>
  <c r="AE185" i="1"/>
  <c r="AC186" i="1"/>
  <c r="AI186" i="1" s="1"/>
  <c r="AE186" i="1"/>
  <c r="AC200" i="1"/>
  <c r="AE200" i="1"/>
  <c r="AE199" i="1" s="1"/>
  <c r="AG205" i="1"/>
  <c r="AG204" i="1" s="1"/>
  <c r="AG22" i="1" s="1"/>
  <c r="AE205" i="1"/>
  <c r="AC205" i="1"/>
  <c r="AD206" i="1"/>
  <c r="AJ206" i="1" s="1"/>
  <c r="AD207" i="1"/>
  <c r="AJ207" i="1" s="1"/>
  <c r="AD208" i="1"/>
  <c r="P222" i="1"/>
  <c r="AI223" i="1"/>
  <c r="AI221" i="1" s="1"/>
  <c r="AI24" i="1" s="1"/>
  <c r="AC221" i="1"/>
  <c r="AC24" i="1" s="1"/>
  <c r="AD222" i="1"/>
  <c r="T223" i="1"/>
  <c r="P223" i="1" s="1"/>
  <c r="T224" i="1"/>
  <c r="P224" i="1" s="1"/>
  <c r="AC206" i="1"/>
  <c r="AE206" i="1"/>
  <c r="AC207" i="1"/>
  <c r="AE207" i="1"/>
  <c r="AC208" i="1"/>
  <c r="AE208" i="1"/>
  <c r="AD209" i="1"/>
  <c r="AF209" i="1"/>
  <c r="AF204" i="1" s="1"/>
  <c r="AF22" i="1" s="1"/>
  <c r="AC210" i="1"/>
  <c r="AE210" i="1"/>
  <c r="AD211" i="1"/>
  <c r="AF211" i="1"/>
  <c r="AC212" i="1"/>
  <c r="AE212" i="1"/>
  <c r="AD213" i="1"/>
  <c r="AF213" i="1"/>
  <c r="AC214" i="1"/>
  <c r="AE214" i="1"/>
  <c r="AD215" i="1"/>
  <c r="AF215" i="1"/>
  <c r="AC216" i="1"/>
  <c r="AE216" i="1"/>
  <c r="AD217" i="1"/>
  <c r="AF217" i="1"/>
  <c r="AC218" i="1"/>
  <c r="AE218" i="1"/>
  <c r="AD219" i="1"/>
  <c r="AF219" i="1"/>
  <c r="K223" i="1"/>
  <c r="K224" i="1"/>
  <c r="O224" i="1" s="1"/>
  <c r="AJ222" i="1" l="1"/>
  <c r="AJ221" i="1" s="1"/>
  <c r="AJ24" i="1" s="1"/>
  <c r="AD221" i="1"/>
  <c r="AD24" i="1" s="1"/>
  <c r="P221" i="1"/>
  <c r="P24" i="1" s="1"/>
  <c r="AI205" i="1"/>
  <c r="AC204" i="1"/>
  <c r="AC22" i="1" s="1"/>
  <c r="AI200" i="1"/>
  <c r="AI199" i="1" s="1"/>
  <c r="AC199" i="1"/>
  <c r="K221" i="1"/>
  <c r="K24" i="1" s="1"/>
  <c r="K18" i="1" s="1"/>
  <c r="O223" i="1"/>
  <c r="O221" i="1" s="1"/>
  <c r="O24" i="1" s="1"/>
  <c r="O18" i="1" s="1"/>
  <c r="AJ219" i="1"/>
  <c r="AI218" i="1"/>
  <c r="AJ217" i="1"/>
  <c r="AI216" i="1"/>
  <c r="AJ215" i="1"/>
  <c r="AI214" i="1"/>
  <c r="AJ213" i="1"/>
  <c r="AI212" i="1"/>
  <c r="AJ211" i="1"/>
  <c r="AI210" i="1"/>
  <c r="AJ209" i="1"/>
  <c r="AI208" i="1"/>
  <c r="AI207" i="1"/>
  <c r="AI206" i="1"/>
  <c r="T221" i="1"/>
  <c r="T24" i="1" s="1"/>
  <c r="T18" i="1" s="1"/>
  <c r="AJ208" i="1"/>
  <c r="AE204" i="1"/>
  <c r="AE22" i="1" s="1"/>
  <c r="AJ205" i="1"/>
  <c r="AJ204" i="1" s="1"/>
  <c r="AJ22" i="1" s="1"/>
  <c r="AD204" i="1"/>
  <c r="AD22" i="1" s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J142" i="1"/>
  <c r="AJ141" i="1"/>
  <c r="AJ140" i="1"/>
  <c r="AJ139" i="1"/>
  <c r="AJ138" i="1"/>
  <c r="AJ137" i="1"/>
  <c r="AJ136" i="1"/>
  <c r="AJ135" i="1"/>
  <c r="AJ134" i="1"/>
  <c r="AI139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I111" i="1"/>
  <c r="AJ110" i="1"/>
  <c r="AI109" i="1"/>
  <c r="AI107" i="1"/>
  <c r="AJ106" i="1"/>
  <c r="AI105" i="1"/>
  <c r="AJ104" i="1"/>
  <c r="AI103" i="1"/>
  <c r="AJ102" i="1"/>
  <c r="AI101" i="1"/>
  <c r="AJ100" i="1"/>
  <c r="AI99" i="1"/>
  <c r="AI98" i="1"/>
  <c r="AI97" i="1"/>
  <c r="AI96" i="1"/>
  <c r="AJ94" i="1"/>
  <c r="AI93" i="1"/>
  <c r="AJ92" i="1"/>
  <c r="AI91" i="1"/>
  <c r="AJ90" i="1"/>
  <c r="AJ77" i="1"/>
  <c r="AI76" i="1"/>
  <c r="AJ71" i="1"/>
  <c r="AI70" i="1"/>
  <c r="AJ69" i="1"/>
  <c r="AI68" i="1"/>
  <c r="AJ67" i="1"/>
  <c r="AI66" i="1"/>
  <c r="AJ65" i="1"/>
  <c r="AI64" i="1"/>
  <c r="AJ55" i="1"/>
  <c r="AJ54" i="1"/>
  <c r="AJ53" i="1"/>
  <c r="AJ52" i="1"/>
  <c r="AJ50" i="1"/>
  <c r="AD49" i="1"/>
  <c r="AJ88" i="1"/>
  <c r="AI87" i="1"/>
  <c r="AI86" i="1"/>
  <c r="AI85" i="1"/>
  <c r="AI83" i="1" s="1"/>
  <c r="AI82" i="1" s="1"/>
  <c r="AD83" i="1"/>
  <c r="AD82" i="1" s="1"/>
  <c r="AJ84" i="1"/>
  <c r="AJ83" i="1" s="1"/>
  <c r="AJ82" i="1" s="1"/>
  <c r="AE78" i="1"/>
  <c r="AE49" i="1"/>
  <c r="AE47" i="1" s="1"/>
  <c r="AE20" i="1" s="1"/>
  <c r="AE18" i="1" s="1"/>
  <c r="AH204" i="1"/>
  <c r="AH22" i="1" s="1"/>
  <c r="P200" i="1"/>
  <c r="P199" i="1" s="1"/>
  <c r="P47" i="1" s="1"/>
  <c r="P20" i="1" s="1"/>
  <c r="P18" i="1" s="1"/>
  <c r="R199" i="1"/>
  <c r="R47" i="1" s="1"/>
  <c r="R20" i="1" s="1"/>
  <c r="R18" i="1" s="1"/>
  <c r="AF49" i="1"/>
  <c r="AF83" i="1"/>
  <c r="AF82" i="1" s="1"/>
  <c r="AC83" i="1"/>
  <c r="AC82" i="1" s="1"/>
  <c r="AD78" i="1"/>
  <c r="AJ80" i="1"/>
  <c r="AJ78" i="1" s="1"/>
  <c r="AI79" i="1"/>
  <c r="AI78" i="1" s="1"/>
  <c r="AC78" i="1"/>
  <c r="AI50" i="1"/>
  <c r="AI49" i="1" s="1"/>
  <c r="AI47" i="1" s="1"/>
  <c r="AI20" i="1" s="1"/>
  <c r="AC49" i="1"/>
  <c r="AC47" i="1" s="1"/>
  <c r="AC20" i="1" s="1"/>
  <c r="AC18" i="1" s="1"/>
  <c r="AD47" i="1" l="1"/>
  <c r="AD20" i="1" s="1"/>
  <c r="AD18" i="1" s="1"/>
  <c r="AF47" i="1"/>
  <c r="AF20" i="1" s="1"/>
  <c r="AF18" i="1" s="1"/>
  <c r="AJ49" i="1"/>
  <c r="AJ47" i="1" s="1"/>
  <c r="AJ20" i="1" s="1"/>
  <c r="AJ18" i="1" s="1"/>
  <c r="AI204" i="1"/>
  <c r="AI22" i="1" s="1"/>
  <c r="AI18" i="1" s="1"/>
</calcChain>
</file>

<file path=xl/sharedStrings.xml><?xml version="1.0" encoding="utf-8"?>
<sst xmlns="http://schemas.openxmlformats.org/spreadsheetml/2006/main" count="3411" uniqueCount="299">
  <si>
    <t>Приложение  № 3</t>
  </si>
  <si>
    <t>к приказу Минэнерго России</t>
  </si>
  <si>
    <t xml:space="preserve">от 5 мая 2016 г. N 380
</t>
  </si>
  <si>
    <t>Форма 3. План освоения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</si>
  <si>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</si>
  <si>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</si>
  <si>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</si>
  <si>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</si>
  <si>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</si>
  <si>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</si>
  <si>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</si>
  <si>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</si>
  <si>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</si>
  <si>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</si>
  <si>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</si>
  <si>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</si>
  <si>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</si>
  <si>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</si>
  <si>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</si>
  <si>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2024 года в прогнозных ценах соответствующих лет, млн рублей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</si>
  <si>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</si>
  <si>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</si>
  <si>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План на 
01.01.2024 года</t>
  </si>
  <si>
    <t>План
на 01.01.2024 года</t>
  </si>
  <si>
    <t>Предложение по корректировке утвержденного плана 
на 01.01.2024 года</t>
  </si>
  <si>
    <t xml:space="preserve">2024 год </t>
  </si>
  <si>
    <t xml:space="preserve">2025 год </t>
  </si>
  <si>
    <t xml:space="preserve">2026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</si>
  <si>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</si>
  <si>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</si>
  <si>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</si>
  <si>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</si>
  <si>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</si>
  <si>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</si>
  <si>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</si>
  <si>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</si>
  <si>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</si>
  <si>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</si>
  <si>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</si>
  <si>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21.5</t>
  </si>
  <si>
    <t>21.6</t>
  </si>
  <si>
    <t>21.7</t>
  </si>
  <si>
    <t>21.8</t>
  </si>
  <si>
    <t>21.9</t>
  </si>
  <si>
    <t>21.10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</si>
  <si>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</si>
  <si>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</si>
  <si>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</si>
  <si>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</si>
  <si>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</si>
  <si>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</si>
  <si>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</si>
  <si>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</si>
  <si>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</si>
  <si>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</si>
  <si>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</si>
  <si>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</si>
  <si>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</si>
  <si>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</si>
  <si>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</si>
  <si>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</si>
  <si>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</si>
  <si>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</si>
  <si>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</si>
  <si>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</si>
  <si>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</si>
  <si>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</si>
  <si>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</si>
  <si>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</si>
  <si>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</si>
  <si>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</si>
  <si>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</si>
  <si>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</si>
  <si>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</si>
  <si>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</si>
  <si>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</si>
  <si>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</si>
  <si>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</si>
  <si>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</si>
  <si>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</si>
  <si>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</si>
  <si>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</si>
  <si>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</si>
  <si>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</si>
  <si>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</si>
  <si>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</si>
  <si>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</si>
  <si>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</si>
  <si>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</si>
  <si>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</si>
  <si>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</si>
  <si>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</si>
  <si>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</si>
  <si>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</si>
  <si>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</si>
  <si>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</si>
  <si>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</si>
  <si>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</si>
  <si>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</si>
  <si>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</si>
  <si>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</si>
  <si>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</si>
  <si>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</si>
  <si>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</si>
  <si>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</si>
  <si>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</si>
  <si>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</si>
  <si>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</si>
  <si>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</si>
  <si>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</si>
  <si>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</si>
  <si>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</si>
  <si>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</si>
  <si>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</si>
  <si>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</si>
  <si>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</si>
  <si>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</si>
  <si>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</si>
  <si>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</si>
  <si>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</si>
  <si>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</si>
  <si>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</si>
  <si>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</si>
  <si>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</si>
  <si>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</si>
  <si>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</si>
  <si>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</si>
  <si>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 xml:space="preserve">Реконструкция ТП-314 пляж: замена трансформатора на ТМГ-400 кВа,замена ячейки выключателя </t>
  </si>
  <si>
    <t>1.2.1.1.28</t>
  </si>
  <si>
    <t xml:space="preserve">Реконструкция ТП-343 ул. Маяковского, 23: замена трансформатора на ТМГ-400 кВа,замена ячейки выключателя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</si>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</sst>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?\ _₽_-;_-@_-"/>
    <numFmt numFmtId="165" formatCode="#,##0.000"/>
    <numFmt numFmtId="166" formatCode="0.000"/>
    <numFmt numFmtId="167" formatCode="_-* #,##0.000\ _₽_-;\-* #,##0.000\ _₽_-;_-* &quot;-&quot;???\ _₽_-;_-@_-"/>
    <numFmt numFmtId="168" formatCode="#,##0.00000000"/>
    <numFmt numFmtId="169" formatCode="_-* #,##0.000\ _₽_-;\-* #,##0.000\ _₽_-;_-* &quot;-&quot;??\ _₽_-;_-@_-"/>
    <numFmt numFmtId="170" formatCode="_-* #,##0.00\ _₽_-;\-* #,##0.00\ _₽_-;_-* &quot;-&quot;??\ _₽_-;_-@_-"/>
    <numFmt numFmtId="171" formatCode="0.00_ ;\-0.00\ "/>
    <numFmt numFmtId="172" formatCode="#,##0.0000000"/>
    <numFmt numFmtId="173" formatCode="#,##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0" fontId="1" fillId="0" borderId="0" applyFont="0" applyFill="0" applyBorder="0" applyAlignment="0" applyProtection="0"/>
    <xf numFmtId="0" fontId="2" fillId="0" borderId="0"/>
    <xf numFmtId="0" fontId="3" fillId="0" borderId="0"/>
  </cellStyleXfs>
  <cellXfs count="109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right"/>
    </xf>
    <xf numFmtId="0" fontId="5" fillId="2" borderId="0" xfId="2" applyFont="1" applyFill="1" applyAlignment="1">
      <alignment horizontal="center"/>
    </xf>
    <xf numFmtId="0" fontId="3" fillId="2" borderId="0" xfId="2" applyFont="1" applyFill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2" applyFo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center" vertical="top"/>
    </xf>
    <xf numFmtId="0" fontId="8" fillId="0" borderId="0" xfId="2" applyFont="1" applyAlignment="1">
      <alignment vertical="top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 vertical="center"/>
    </xf>
    <xf numFmtId="1" fontId="11" fillId="0" borderId="1" xfId="2" applyNumberFormat="1" applyFont="1" applyBorder="1" applyAlignment="1">
      <alignment horizontal="center" vertical="top"/>
    </xf>
    <xf numFmtId="1" fontId="11" fillId="0" borderId="0" xfId="2" applyNumberFormat="1" applyFont="1" applyAlignment="1">
      <alignment vertical="top"/>
    </xf>
    <xf numFmtId="0" fontId="3" fillId="0" borderId="2" xfId="2" applyFont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textRotation="90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textRotation="90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textRotation="90" wrapText="1"/>
    </xf>
    <xf numFmtId="0" fontId="3" fillId="0" borderId="1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textRotation="90" wrapText="1"/>
    </xf>
    <xf numFmtId="0" fontId="3" fillId="0" borderId="3" xfId="3" applyBorder="1" applyAlignment="1">
      <alignment horizontal="center" vertical="center" textRotation="90" wrapText="1"/>
    </xf>
    <xf numFmtId="49" fontId="3" fillId="0" borderId="3" xfId="2" applyNumberFormat="1" applyFont="1" applyBorder="1" applyAlignment="1">
      <alignment horizontal="center" vertical="center" wrapText="1"/>
    </xf>
    <xf numFmtId="49" fontId="13" fillId="2" borderId="3" xfId="2" applyNumberFormat="1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1" fontId="14" fillId="2" borderId="3" xfId="2" applyNumberFormat="1" applyFont="1" applyFill="1" applyBorder="1" applyAlignment="1">
      <alignment horizontal="center" vertical="center" wrapText="1"/>
    </xf>
    <xf numFmtId="4" fontId="15" fillId="2" borderId="3" xfId="2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 wrapText="1"/>
    </xf>
    <xf numFmtId="164" fontId="15" fillId="2" borderId="3" xfId="2" applyNumberFormat="1" applyFont="1" applyFill="1" applyBorder="1" applyAlignment="1">
      <alignment horizontal="center" vertical="center" wrapText="1"/>
    </xf>
    <xf numFmtId="164" fontId="14" fillId="2" borderId="3" xfId="2" applyNumberFormat="1" applyFont="1" applyFill="1" applyBorder="1" applyAlignment="1">
      <alignment horizontal="center" vertical="center" wrapText="1"/>
    </xf>
    <xf numFmtId="165" fontId="15" fillId="2" borderId="3" xfId="2" applyNumberFormat="1" applyFont="1" applyFill="1" applyBorder="1" applyAlignment="1">
      <alignment horizontal="center" vertical="center" wrapText="1"/>
    </xf>
    <xf numFmtId="165" fontId="14" fillId="2" borderId="3" xfId="2" applyNumberFormat="1" applyFont="1" applyFill="1" applyBorder="1" applyAlignment="1">
      <alignment horizontal="center" vertical="center" wrapText="1"/>
    </xf>
    <xf numFmtId="166" fontId="3" fillId="0" borderId="0" xfId="2" applyNumberFormat="1" applyFont="1"/>
    <xf numFmtId="49" fontId="13" fillId="0" borderId="3" xfId="2" applyNumberFormat="1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4" fontId="16" fillId="0" borderId="3" xfId="2" applyNumberFormat="1" applyFont="1" applyBorder="1" applyAlignment="1">
      <alignment horizontal="center" vertical="center" wrapText="1"/>
    </xf>
    <xf numFmtId="49" fontId="13" fillId="3" borderId="3" xfId="2" applyNumberFormat="1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4" fontId="16" fillId="3" borderId="3" xfId="2" applyNumberFormat="1" applyFont="1" applyFill="1" applyBorder="1" applyAlignment="1">
      <alignment horizontal="center" vertical="center" wrapText="1"/>
    </xf>
    <xf numFmtId="167" fontId="16" fillId="3" borderId="3" xfId="2" applyNumberFormat="1" applyFont="1" applyFill="1" applyBorder="1" applyAlignment="1">
      <alignment horizontal="center" vertical="center" wrapText="1"/>
    </xf>
    <xf numFmtId="165" fontId="16" fillId="3" borderId="3" xfId="2" applyNumberFormat="1" applyFont="1" applyFill="1" applyBorder="1" applyAlignment="1">
      <alignment horizontal="center" vertical="center" wrapText="1"/>
    </xf>
    <xf numFmtId="164" fontId="16" fillId="0" borderId="3" xfId="2" applyNumberFormat="1" applyFont="1" applyBorder="1" applyAlignment="1">
      <alignment horizontal="center" vertical="center" wrapText="1"/>
    </xf>
    <xf numFmtId="168" fontId="3" fillId="0" borderId="0" xfId="2" applyNumberFormat="1" applyFont="1"/>
    <xf numFmtId="164" fontId="16" fillId="3" borderId="3" xfId="2" applyNumberFormat="1" applyFont="1" applyFill="1" applyBorder="1" applyAlignment="1">
      <alignment horizontal="center" vertical="center" wrapText="1"/>
    </xf>
    <xf numFmtId="169" fontId="16" fillId="3" borderId="3" xfId="2" applyNumberFormat="1" applyFont="1" applyFill="1" applyBorder="1" applyAlignment="1">
      <alignment horizontal="center" vertical="center" wrapText="1"/>
    </xf>
    <xf numFmtId="49" fontId="17" fillId="0" borderId="3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 wrapText="1"/>
    </xf>
    <xf numFmtId="49" fontId="17" fillId="3" borderId="3" xfId="2" applyNumberFormat="1" applyFont="1" applyFill="1" applyBorder="1" applyAlignment="1">
      <alignment horizontal="center" vertical="center"/>
    </xf>
    <xf numFmtId="0" fontId="17" fillId="3" borderId="3" xfId="2" applyFont="1" applyFill="1" applyBorder="1" applyAlignment="1">
      <alignment horizontal="center" vertical="center" wrapText="1"/>
    </xf>
    <xf numFmtId="2" fontId="16" fillId="3" borderId="3" xfId="2" applyNumberFormat="1" applyFont="1" applyFill="1" applyBorder="1" applyAlignment="1">
      <alignment horizontal="center" vertical="center" wrapText="1"/>
    </xf>
    <xf numFmtId="49" fontId="17" fillId="4" borderId="3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left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16" fillId="4" borderId="6" xfId="2" applyFont="1" applyFill="1" applyBorder="1" applyAlignment="1">
      <alignment horizontal="center" vertical="center" wrapText="1"/>
    </xf>
    <xf numFmtId="4" fontId="16" fillId="4" borderId="6" xfId="2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>
      <alignment horizontal="center" vertical="center" wrapText="1"/>
    </xf>
    <xf numFmtId="166" fontId="16" fillId="4" borderId="6" xfId="2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49" fontId="17" fillId="5" borderId="3" xfId="2" applyNumberFormat="1" applyFont="1" applyFill="1" applyBorder="1" applyAlignment="1">
      <alignment horizontal="center" vertical="center"/>
    </xf>
    <xf numFmtId="0" fontId="17" fillId="5" borderId="3" xfId="2" applyFont="1" applyFill="1" applyBorder="1" applyAlignment="1">
      <alignment horizontal="center" vertical="center" wrapText="1"/>
    </xf>
    <xf numFmtId="0" fontId="16" fillId="5" borderId="3" xfId="2" applyFont="1" applyFill="1" applyBorder="1" applyAlignment="1">
      <alignment horizontal="center" vertical="center" wrapText="1"/>
    </xf>
    <xf numFmtId="4" fontId="16" fillId="5" borderId="3" xfId="2" applyNumberFormat="1" applyFont="1" applyFill="1" applyBorder="1" applyAlignment="1">
      <alignment horizontal="center" vertical="center" wrapText="1"/>
    </xf>
    <xf numFmtId="165" fontId="16" fillId="5" borderId="3" xfId="2" applyNumberFormat="1" applyFont="1" applyFill="1" applyBorder="1" applyAlignment="1">
      <alignment horizontal="center" vertical="center" wrapText="1"/>
    </xf>
    <xf numFmtId="49" fontId="17" fillId="6" borderId="3" xfId="2" applyNumberFormat="1" applyFont="1" applyFill="1" applyBorder="1" applyAlignment="1">
      <alignment horizontal="center" vertical="center"/>
    </xf>
    <xf numFmtId="0" fontId="17" fillId="6" borderId="3" xfId="2" applyFont="1" applyFill="1" applyBorder="1" applyAlignment="1">
      <alignment horizontal="center" vertical="center" wrapText="1"/>
    </xf>
    <xf numFmtId="0" fontId="16" fillId="6" borderId="3" xfId="2" applyFont="1" applyFill="1" applyBorder="1" applyAlignment="1">
      <alignment horizontal="center" vertical="center" wrapText="1"/>
    </xf>
    <xf numFmtId="4" fontId="16" fillId="6" borderId="3" xfId="2" applyNumberFormat="1" applyFont="1" applyFill="1" applyBorder="1" applyAlignment="1">
      <alignment horizontal="center" vertical="center" wrapText="1"/>
    </xf>
    <xf numFmtId="3" fontId="16" fillId="6" borderId="3" xfId="2" applyNumberFormat="1" applyFont="1" applyFill="1" applyBorder="1" applyAlignment="1">
      <alignment horizontal="center" vertical="center" wrapText="1"/>
    </xf>
    <xf numFmtId="165" fontId="16" fillId="4" borderId="6" xfId="2" applyNumberFormat="1" applyFont="1" applyFill="1" applyBorder="1" applyAlignment="1">
      <alignment horizontal="center" vertical="center" wrapText="1"/>
    </xf>
    <xf numFmtId="171" fontId="16" fillId="4" borderId="6" xfId="1" applyNumberFormat="1" applyFont="1" applyFill="1" applyBorder="1" applyAlignment="1">
      <alignment horizontal="center" vertical="center" wrapText="1"/>
    </xf>
    <xf numFmtId="3" fontId="16" fillId="3" borderId="3" xfId="2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>
      <alignment horizontal="left" vertical="center" wrapText="1"/>
    </xf>
    <xf numFmtId="0" fontId="13" fillId="4" borderId="3" xfId="2" applyFont="1" applyFill="1" applyBorder="1" applyAlignment="1">
      <alignment horizontal="center" vertical="center" wrapText="1"/>
    </xf>
    <xf numFmtId="4" fontId="17" fillId="4" borderId="3" xfId="2" applyNumberFormat="1" applyFont="1" applyFill="1" applyBorder="1" applyAlignment="1">
      <alignment horizontal="center" vertical="center" wrapText="1"/>
    </xf>
    <xf numFmtId="172" fontId="16" fillId="4" borderId="6" xfId="2" applyNumberFormat="1" applyFont="1" applyFill="1" applyBorder="1" applyAlignment="1">
      <alignment horizontal="center" vertical="center" wrapText="1"/>
    </xf>
    <xf numFmtId="3" fontId="16" fillId="4" borderId="6" xfId="2" applyNumberFormat="1" applyFont="1" applyFill="1" applyBorder="1" applyAlignment="1">
      <alignment horizontal="center" vertical="center" wrapText="1"/>
    </xf>
    <xf numFmtId="165" fontId="17" fillId="4" borderId="3" xfId="2" applyNumberFormat="1" applyFont="1" applyFill="1" applyBorder="1" applyAlignment="1">
      <alignment horizontal="center" vertical="center" wrapText="1"/>
    </xf>
    <xf numFmtId="1" fontId="16" fillId="4" borderId="6" xfId="2" applyNumberFormat="1" applyFont="1" applyFill="1" applyBorder="1" applyAlignment="1">
      <alignment horizontal="center" vertical="center" wrapText="1"/>
    </xf>
    <xf numFmtId="0" fontId="17" fillId="0" borderId="3" xfId="2" applyFont="1" applyBorder="1" applyAlignment="1">
      <alignment horizontal="center" wrapText="1"/>
    </xf>
    <xf numFmtId="49" fontId="17" fillId="0" borderId="3" xfId="2" applyNumberFormat="1" applyFont="1" applyBorder="1" applyAlignment="1">
      <alignment horizontal="center" vertical="center" wrapText="1"/>
    </xf>
    <xf numFmtId="173" fontId="17" fillId="4" borderId="3" xfId="2" applyNumberFormat="1" applyFont="1" applyFill="1" applyBorder="1" applyAlignment="1">
      <alignment horizontal="center" vertical="center"/>
    </xf>
    <xf numFmtId="2" fontId="16" fillId="4" borderId="6" xfId="2" applyNumberFormat="1" applyFont="1" applyFill="1" applyBorder="1" applyAlignment="1">
      <alignment horizontal="center" vertical="center" wrapText="1"/>
    </xf>
    <xf numFmtId="2" fontId="17" fillId="4" borderId="3" xfId="2" applyNumberFormat="1" applyFont="1" applyFill="1" applyBorder="1" applyAlignment="1">
      <alignment horizontal="center" vertical="center" wrapText="1"/>
    </xf>
    <xf numFmtId="1" fontId="17" fillId="4" borderId="3" xfId="2" applyNumberFormat="1" applyFont="1" applyFill="1" applyBorder="1" applyAlignment="1">
      <alignment horizontal="center" vertical="center" wrapText="1"/>
    </xf>
    <xf numFmtId="0" fontId="18" fillId="0" borderId="0" xfId="2" applyFont="1"/>
  </cellXfs>
  <cellStyles count="4">
    <cellStyle name="Обычный" xfId="0" builtinId="0"/>
    <cellStyle name="Обычный 3" xfId="3" xr:uid="{8E7D13D6-42D5-4F66-8191-90D482AD5D8A}"/>
    <cellStyle name="Обычный 7" xfId="2" xr:uid="{F7A3FC40-843A-4199-8900-662120C5FB07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8">
          <cell r="D18" t="str">
            <v>П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  <cell r="H19" t="str">
            <v>нд</v>
          </cell>
        </row>
        <row r="20">
          <cell r="D20" t="str">
            <v>П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</row>
        <row r="22">
          <cell r="D22" t="str">
            <v>П</v>
          </cell>
        </row>
        <row r="23">
          <cell r="D23" t="str">
            <v>нд</v>
          </cell>
          <cell r="E23" t="str">
            <v>нд</v>
          </cell>
          <cell r="F23" t="str">
            <v>нд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</row>
        <row r="25">
          <cell r="D25" t="str">
            <v>нд</v>
          </cell>
          <cell r="E25" t="str">
            <v>нд</v>
          </cell>
          <cell r="F25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</row>
        <row r="28">
          <cell r="D28" t="str">
            <v>нд</v>
          </cell>
          <cell r="E28" t="str">
            <v>нд</v>
          </cell>
          <cell r="F28" t="str">
            <v>нд</v>
          </cell>
        </row>
        <row r="29">
          <cell r="D29" t="str">
            <v>нд</v>
          </cell>
          <cell r="E29" t="str">
            <v>нд</v>
          </cell>
          <cell r="F29" t="str">
            <v>нд</v>
          </cell>
        </row>
        <row r="30">
          <cell r="D30" t="str">
            <v>нд</v>
          </cell>
          <cell r="E30" t="str">
            <v>нд</v>
          </cell>
          <cell r="F30" t="str">
            <v>нд</v>
          </cell>
        </row>
        <row r="31">
          <cell r="D31" t="str">
            <v>нд</v>
          </cell>
          <cell r="E31" t="str">
            <v>нд</v>
          </cell>
          <cell r="F31" t="str">
            <v>нд</v>
          </cell>
        </row>
        <row r="32">
          <cell r="D32" t="str">
            <v>нд</v>
          </cell>
          <cell r="E32" t="str">
            <v>нд</v>
          </cell>
          <cell r="F32" t="str">
            <v>нд</v>
          </cell>
        </row>
        <row r="33">
          <cell r="D33" t="str">
            <v>нд</v>
          </cell>
          <cell r="E33" t="str">
            <v>нд</v>
          </cell>
          <cell r="F33" t="str">
            <v>нд</v>
          </cell>
        </row>
        <row r="34">
          <cell r="D34" t="str">
            <v>нд</v>
          </cell>
          <cell r="E34" t="str">
            <v>нд</v>
          </cell>
          <cell r="F34" t="str">
            <v>нд</v>
          </cell>
        </row>
        <row r="35">
          <cell r="D35" t="str">
            <v>нд</v>
          </cell>
          <cell r="E35" t="str">
            <v>нд</v>
          </cell>
          <cell r="F35" t="str">
            <v>нд</v>
          </cell>
        </row>
        <row r="36">
          <cell r="D36" t="str">
            <v>нд</v>
          </cell>
          <cell r="E36" t="str">
            <v>нд</v>
          </cell>
          <cell r="F36" t="str">
            <v>нд</v>
          </cell>
        </row>
        <row r="37">
          <cell r="D37" t="str">
            <v>нд</v>
          </cell>
          <cell r="E37" t="str">
            <v>нд</v>
          </cell>
          <cell r="F37" t="str">
            <v>нд</v>
          </cell>
        </row>
        <row r="38">
          <cell r="D38" t="str">
            <v>нд</v>
          </cell>
          <cell r="E38" t="str">
            <v>нд</v>
          </cell>
          <cell r="F38" t="str">
            <v>нд</v>
          </cell>
        </row>
        <row r="39">
          <cell r="D39" t="str">
            <v>нд</v>
          </cell>
          <cell r="E39" t="str">
            <v>нд</v>
          </cell>
          <cell r="F39" t="str">
            <v>нд</v>
          </cell>
        </row>
        <row r="40">
          <cell r="D40" t="str">
            <v>нд</v>
          </cell>
          <cell r="E40" t="str">
            <v>нд</v>
          </cell>
          <cell r="F40" t="str">
            <v>нд</v>
          </cell>
        </row>
        <row r="41">
          <cell r="D41" t="str">
            <v>нд</v>
          </cell>
          <cell r="E41" t="str">
            <v>нд</v>
          </cell>
          <cell r="F41" t="str">
            <v>нд</v>
          </cell>
        </row>
        <row r="42">
          <cell r="D42" t="str">
            <v>нд</v>
          </cell>
          <cell r="E42" t="str">
            <v>нд</v>
          </cell>
          <cell r="F42" t="str">
            <v>нд</v>
          </cell>
        </row>
        <row r="43">
          <cell r="D43" t="str">
            <v>нд</v>
          </cell>
          <cell r="E43" t="str">
            <v>нд</v>
          </cell>
          <cell r="F43" t="str">
            <v>нд</v>
          </cell>
        </row>
        <row r="44">
          <cell r="D44" t="str">
            <v>нд</v>
          </cell>
          <cell r="E44" t="str">
            <v>нд</v>
          </cell>
          <cell r="F44" t="str">
            <v>нд</v>
          </cell>
        </row>
        <row r="45">
          <cell r="D45" t="str">
            <v>нд</v>
          </cell>
          <cell r="E45" t="str">
            <v>нд</v>
          </cell>
          <cell r="F45" t="str">
            <v>нд</v>
          </cell>
        </row>
        <row r="46">
          <cell r="D46" t="str">
            <v>нд</v>
          </cell>
          <cell r="E46" t="str">
            <v>нд</v>
          </cell>
          <cell r="F46" t="str">
            <v>нд</v>
          </cell>
        </row>
        <row r="47">
          <cell r="D47" t="str">
            <v>П</v>
          </cell>
        </row>
        <row r="67">
          <cell r="D67" t="str">
            <v>нд</v>
          </cell>
        </row>
        <row r="68">
          <cell r="D68" t="str">
            <v>П</v>
          </cell>
        </row>
        <row r="69">
          <cell r="D69" t="str">
            <v>П</v>
          </cell>
        </row>
        <row r="104">
          <cell r="D104" t="str">
            <v>нд</v>
          </cell>
          <cell r="E104" t="str">
            <v>нд</v>
          </cell>
          <cell r="F104" t="str">
            <v>нд</v>
          </cell>
        </row>
        <row r="105"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  <cell r="M105" t="str">
            <v>нд</v>
          </cell>
          <cell r="N105" t="str">
            <v>нд</v>
          </cell>
          <cell r="O105" t="str">
            <v>нд</v>
          </cell>
          <cell r="P105" t="str">
            <v>нд</v>
          </cell>
          <cell r="Q105" t="str">
            <v>нд</v>
          </cell>
          <cell r="R105" t="str">
            <v>нд</v>
          </cell>
          <cell r="S105" t="str">
            <v>нд</v>
          </cell>
          <cell r="T105" t="str">
            <v>нд</v>
          </cell>
          <cell r="U105" t="str">
            <v>нд</v>
          </cell>
          <cell r="V105" t="str">
            <v>нд</v>
          </cell>
          <cell r="W105" t="str">
            <v>нд</v>
          </cell>
          <cell r="X105" t="str">
            <v>нд</v>
          </cell>
          <cell r="Y105" t="str">
            <v>нд</v>
          </cell>
          <cell r="Z105" t="str">
            <v>нд</v>
          </cell>
          <cell r="AA105" t="str">
            <v>нд</v>
          </cell>
          <cell r="AB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</row>
        <row r="106"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 t="str">
            <v>нд</v>
          </cell>
          <cell r="I106" t="str">
            <v>нд</v>
          </cell>
          <cell r="J106" t="str">
            <v>нд</v>
          </cell>
          <cell r="K106" t="str">
            <v>нд</v>
          </cell>
          <cell r="L106" t="str">
            <v>нд</v>
          </cell>
          <cell r="M106" t="str">
            <v>нд</v>
          </cell>
          <cell r="N106" t="str">
            <v>нд</v>
          </cell>
          <cell r="O106" t="str">
            <v>нд</v>
          </cell>
          <cell r="P106" t="str">
            <v>нд</v>
          </cell>
          <cell r="Q106" t="str">
            <v>нд</v>
          </cell>
          <cell r="R106" t="str">
            <v>нд</v>
          </cell>
          <cell r="S106" t="str">
            <v>нд</v>
          </cell>
          <cell r="T106" t="str">
            <v>нд</v>
          </cell>
          <cell r="U106" t="str">
            <v>нд</v>
          </cell>
          <cell r="V106" t="str">
            <v>нд</v>
          </cell>
          <cell r="W106" t="str">
            <v>нд</v>
          </cell>
          <cell r="X106" t="str">
            <v>нд</v>
          </cell>
          <cell r="Y106" t="str">
            <v>нд</v>
          </cell>
          <cell r="Z106" t="str">
            <v>нд</v>
          </cell>
          <cell r="AA106" t="str">
            <v>нд</v>
          </cell>
          <cell r="AB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</row>
        <row r="107">
          <cell r="D107" t="str">
            <v>нд</v>
          </cell>
          <cell r="E107" t="str">
            <v>нд</v>
          </cell>
          <cell r="F107" t="str">
            <v>нд</v>
          </cell>
        </row>
        <row r="108">
          <cell r="D108" t="str">
            <v>нд</v>
          </cell>
          <cell r="E108" t="str">
            <v>нд</v>
          </cell>
          <cell r="F108" t="str">
            <v>нд</v>
          </cell>
        </row>
        <row r="109">
          <cell r="D109" t="str">
            <v>нд</v>
          </cell>
          <cell r="E109" t="str">
            <v>нд</v>
          </cell>
          <cell r="F109" t="str">
            <v>нд</v>
          </cell>
        </row>
        <row r="110">
          <cell r="D110" t="str">
            <v>нд</v>
          </cell>
          <cell r="E110" t="str">
            <v>нд</v>
          </cell>
          <cell r="F110" t="str">
            <v>нд</v>
          </cell>
        </row>
        <row r="111">
          <cell r="D111" t="str">
            <v>нд</v>
          </cell>
          <cell r="E111" t="str">
            <v>нд</v>
          </cell>
          <cell r="F111" t="str">
            <v>нд</v>
          </cell>
        </row>
        <row r="112">
          <cell r="D112" t="str">
            <v>нд</v>
          </cell>
          <cell r="E112" t="str">
            <v>нд</v>
          </cell>
          <cell r="F112" t="str">
            <v>нд</v>
          </cell>
        </row>
        <row r="113">
          <cell r="D113" t="str">
            <v>нд</v>
          </cell>
          <cell r="E113" t="str">
            <v>нд</v>
          </cell>
          <cell r="F113" t="str">
            <v>нд</v>
          </cell>
        </row>
        <row r="114">
          <cell r="D114" t="str">
            <v>нд</v>
          </cell>
          <cell r="E114" t="str">
            <v>нд</v>
          </cell>
          <cell r="F114" t="str">
            <v>нд</v>
          </cell>
        </row>
        <row r="115">
          <cell r="D115" t="str">
            <v>нд</v>
          </cell>
          <cell r="E115" t="str">
            <v>нд</v>
          </cell>
          <cell r="F115" t="str">
            <v>нд</v>
          </cell>
        </row>
        <row r="116">
          <cell r="D116" t="str">
            <v>нд</v>
          </cell>
          <cell r="E116" t="str">
            <v>нд</v>
          </cell>
          <cell r="F116" t="str">
            <v>нд</v>
          </cell>
        </row>
        <row r="117">
          <cell r="D117" t="str">
            <v>нд</v>
          </cell>
          <cell r="E117" t="str">
            <v>нд</v>
          </cell>
          <cell r="F117" t="str">
            <v>нд</v>
          </cell>
        </row>
        <row r="118">
          <cell r="D118" t="str">
            <v>нд</v>
          </cell>
          <cell r="E118" t="str">
            <v>нд</v>
          </cell>
          <cell r="F118" t="str">
            <v>нд</v>
          </cell>
        </row>
        <row r="119">
          <cell r="D119" t="str">
            <v>нд</v>
          </cell>
          <cell r="E119" t="str">
            <v>нд</v>
          </cell>
          <cell r="F119" t="str">
            <v>нд</v>
          </cell>
        </row>
        <row r="120">
          <cell r="D120" t="str">
            <v>нд</v>
          </cell>
          <cell r="E120" t="str">
            <v>нд</v>
          </cell>
          <cell r="F120" t="str">
            <v>нд</v>
          </cell>
        </row>
        <row r="125">
          <cell r="D125" t="str">
            <v>нд</v>
          </cell>
          <cell r="E125" t="str">
            <v>нд</v>
          </cell>
          <cell r="F125" t="str">
            <v>нд</v>
          </cell>
        </row>
        <row r="126">
          <cell r="D126" t="str">
            <v>нд</v>
          </cell>
          <cell r="E126" t="str">
            <v>нд</v>
          </cell>
          <cell r="F126" t="str">
            <v>нд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>
        <row r="50">
          <cell r="B50" t="str">
            <v>Реконструкция КТП-6 ул.Зеленая, г.Дальнереченск</v>
          </cell>
          <cell r="C50" t="str">
            <v>L_ДЭСК_029</v>
          </cell>
          <cell r="E50">
            <v>2024</v>
          </cell>
          <cell r="F50">
            <v>2024</v>
          </cell>
          <cell r="G50">
            <v>2025</v>
          </cell>
          <cell r="I50">
            <v>1.9737671999999999</v>
          </cell>
          <cell r="K50">
            <v>2.3992711199999999</v>
          </cell>
          <cell r="CP50" t="str">
            <v>изменение состава имущества</v>
          </cell>
        </row>
        <row r="51">
          <cell r="B51" t="str">
            <v>Реконструкция КТП № 10 с. Новопокровка, Красноармейский район</v>
          </cell>
          <cell r="C51" t="str">
            <v>L_ДЭСК_022</v>
          </cell>
          <cell r="E51">
            <v>2024</v>
          </cell>
          <cell r="F51">
            <v>2024</v>
          </cell>
          <cell r="I51">
            <v>1.5938927999999999</v>
          </cell>
          <cell r="K51">
            <v>2.0787825959999999</v>
          </cell>
          <cell r="CP51" t="str">
            <v>изменение состава имущества</v>
          </cell>
        </row>
        <row r="52">
          <cell r="B52" t="str">
            <v xml:space="preserve">Реконструкция КТП № 7 </v>
          </cell>
          <cell r="C52" t="str">
            <v>L_ДЭСК_037</v>
          </cell>
          <cell r="E52">
            <v>2025</v>
          </cell>
          <cell r="F52">
            <v>2025</v>
          </cell>
          <cell r="G52">
            <v>0</v>
          </cell>
          <cell r="I52">
            <v>1.9892724179927042</v>
          </cell>
          <cell r="K52">
            <v>0</v>
          </cell>
          <cell r="CP52" t="str">
            <v>изменение состава имущества</v>
          </cell>
        </row>
        <row r="53">
          <cell r="B53" t="str">
            <v>Реконструкция КТП № 28</v>
          </cell>
          <cell r="C53" t="str">
            <v>L_ДЭСК_040</v>
          </cell>
          <cell r="E53">
            <v>2025</v>
          </cell>
          <cell r="F53">
            <v>2025</v>
          </cell>
          <cell r="G53">
            <v>0</v>
          </cell>
          <cell r="I53">
            <v>1.615853565640704</v>
          </cell>
          <cell r="K53">
            <v>0</v>
          </cell>
          <cell r="CP53" t="str">
            <v>изменение состава имущества</v>
          </cell>
        </row>
        <row r="54">
          <cell r="B54" t="str">
            <v xml:space="preserve">Реконструкция КТП № 47  </v>
          </cell>
          <cell r="C54" t="str">
            <v>L_ДЭСК_041</v>
          </cell>
          <cell r="E54">
            <v>2025</v>
          </cell>
          <cell r="F54">
            <v>2025</v>
          </cell>
          <cell r="G54">
            <v>0</v>
          </cell>
          <cell r="I54">
            <v>1.4304805858836478</v>
          </cell>
          <cell r="K54">
            <v>0</v>
          </cell>
          <cell r="CP54" t="str">
            <v>изменение состава имущества</v>
          </cell>
        </row>
        <row r="55">
          <cell r="B55" t="str">
            <v xml:space="preserve">Реконструкция КТП № 33 </v>
          </cell>
          <cell r="C55" t="str">
            <v>L_ДЭСК_042</v>
          </cell>
          <cell r="E55">
            <v>2025</v>
          </cell>
          <cell r="F55">
            <v>2025</v>
          </cell>
          <cell r="G55">
            <v>0</v>
          </cell>
          <cell r="I55">
            <v>1.4304805858836478</v>
          </cell>
          <cell r="K55">
            <v>0</v>
          </cell>
          <cell r="CP55" t="str">
            <v>изменение состава имущества</v>
          </cell>
        </row>
        <row r="56">
          <cell r="B56" t="str">
            <v>Реконструкция СТП №339 на КТП 630кВА г.Артем</v>
          </cell>
          <cell r="C56" t="str">
            <v>Р_ДЭСК_002</v>
          </cell>
          <cell r="E56">
            <v>2025</v>
          </cell>
          <cell r="F56" t="str">
            <v>нд</v>
          </cell>
          <cell r="G56">
            <v>2025</v>
          </cell>
          <cell r="I56">
            <v>0</v>
          </cell>
          <cell r="K56">
            <v>2.6242683960000002</v>
          </cell>
          <cell r="CP56" t="str">
            <v>изменение состава имущества</v>
          </cell>
        </row>
        <row r="57">
          <cell r="B57" t="str">
            <v>Реконструкция КТП №36 (630 кВА) на новое КТП 630кВА г.Артем</v>
          </cell>
          <cell r="C57" t="str">
            <v>Р_ДЭСК_003</v>
          </cell>
          <cell r="E57">
            <v>2025</v>
          </cell>
          <cell r="F57" t="str">
            <v>нд</v>
          </cell>
          <cell r="G57">
            <v>2025</v>
          </cell>
          <cell r="I57">
            <v>0</v>
          </cell>
          <cell r="K57">
            <v>2.8588838159999996</v>
          </cell>
          <cell r="CP57" t="str">
            <v>изменение состава имущества</v>
          </cell>
        </row>
        <row r="58">
          <cell r="B58" t="str">
            <v>Реконструкция КТП №64 (400 кВА) на КТП 630 кВА 8 рубильников, 3 пролета ВЛЗ-6 кВ г.Артем</v>
          </cell>
          <cell r="C58" t="str">
            <v>Р_ДЭСК_004</v>
          </cell>
          <cell r="E58">
            <v>2025</v>
          </cell>
          <cell r="F58" t="str">
            <v>нд</v>
          </cell>
          <cell r="G58">
            <v>2025</v>
          </cell>
          <cell r="I58">
            <v>0</v>
          </cell>
          <cell r="K58">
            <v>2.9255986319999998</v>
          </cell>
          <cell r="CP58" t="str">
            <v>изменение состава имущества</v>
          </cell>
        </row>
        <row r="59">
          <cell r="B59" t="str">
            <v>Реконструкция КТП № 201, 202 на двухтрансформаторную ТР-Р №1 630 кВА и ТР-Р № 2 400 кВА г.Артем</v>
          </cell>
          <cell r="C59" t="str">
            <v>Р_ДЭСК_005</v>
          </cell>
          <cell r="E59">
            <v>2025</v>
          </cell>
          <cell r="F59" t="str">
            <v>нд</v>
          </cell>
          <cell r="G59">
            <v>2025</v>
          </cell>
          <cell r="I59">
            <v>0</v>
          </cell>
          <cell r="K59">
            <v>3.92318502</v>
          </cell>
          <cell r="CP59" t="str">
            <v>изменение состава имущества</v>
          </cell>
        </row>
        <row r="60">
          <cell r="B60" t="str">
            <v>Реконструкция КТП-109 250 кВА на КТП- 400 кВА проходного типа с тремя линейными ячейками 6 кВ г.Артем</v>
          </cell>
          <cell r="C60" t="str">
            <v>Р_ДЭСК_008</v>
          </cell>
          <cell r="E60">
            <v>2025</v>
          </cell>
          <cell r="F60" t="str">
            <v>нд</v>
          </cell>
          <cell r="G60">
            <v>2025</v>
          </cell>
          <cell r="I60">
            <v>0</v>
          </cell>
          <cell r="K60">
            <v>3.1461221159999999</v>
          </cell>
          <cell r="CP60" t="str">
            <v>изменение состава имущества</v>
          </cell>
        </row>
        <row r="61">
          <cell r="B61" t="str">
            <v>Реконструкция ТП-107 250 кВА на КТП- 400 кВА проходного типа с двумя линейными ячейками 6 кВ г.Артем</v>
          </cell>
          <cell r="C61" t="str">
            <v>Р_ДЭСК_010</v>
          </cell>
          <cell r="E61">
            <v>2025</v>
          </cell>
          <cell r="F61" t="str">
            <v>нд</v>
          </cell>
          <cell r="G61">
            <v>2025</v>
          </cell>
          <cell r="I61">
            <v>0</v>
          </cell>
          <cell r="K61">
            <v>2.8123207079999997</v>
          </cell>
          <cell r="CP61" t="str">
            <v>изменение состава имущества</v>
          </cell>
        </row>
        <row r="62">
          <cell r="B62" t="str">
            <v>Реконструкция КТП-2 с. Пожарское Пожарский район</v>
          </cell>
          <cell r="C62" t="str">
            <v>Р_ДЭСК_012</v>
          </cell>
          <cell r="E62">
            <v>2025</v>
          </cell>
          <cell r="F62" t="str">
            <v>нд</v>
          </cell>
          <cell r="G62">
            <v>2025</v>
          </cell>
          <cell r="I62">
            <v>0</v>
          </cell>
          <cell r="K62">
            <v>1.834937472</v>
          </cell>
          <cell r="CP62" t="str">
            <v>изменение состава имущества</v>
          </cell>
        </row>
        <row r="63">
          <cell r="B63" t="str">
            <v>Реконструкция КТП-827 п. Ливадия, ул. Восточная, 1  на КТП-630 кВА</v>
          </cell>
          <cell r="C63" t="str">
            <v>Р_ДЭСК_039</v>
          </cell>
          <cell r="E63">
            <v>2025</v>
          </cell>
          <cell r="F63" t="str">
            <v>нд</v>
          </cell>
          <cell r="G63">
            <v>2025</v>
          </cell>
          <cell r="I63">
            <v>0</v>
          </cell>
          <cell r="K63">
            <v>4.4742600000000001</v>
          </cell>
          <cell r="CP63" t="str">
            <v>изменение состава имущества</v>
          </cell>
        </row>
        <row r="64">
          <cell r="B64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4" t="str">
            <v>Р_ДЭСК_040</v>
          </cell>
          <cell r="E64">
            <v>2025</v>
          </cell>
          <cell r="F64" t="str">
            <v>нд</v>
          </cell>
          <cell r="G64">
            <v>2025</v>
          </cell>
          <cell r="I64">
            <v>0</v>
          </cell>
          <cell r="K64">
            <v>2.6230000000000002</v>
          </cell>
          <cell r="CP64" t="str">
            <v>изменение состава имущества</v>
          </cell>
        </row>
        <row r="65">
          <cell r="B65" t="str">
            <v>Реконструкция ТП-846 п. Южно-Морской, ул.Победы,3 : замена трансформаторов на  ТМГ-630 кВа, замена ячейки выключателя</v>
          </cell>
          <cell r="C65" t="str">
            <v>Р_ДЭСК_041</v>
          </cell>
          <cell r="E65">
            <v>2025</v>
          </cell>
          <cell r="F65" t="str">
            <v>нд</v>
          </cell>
          <cell r="G65">
            <v>2025</v>
          </cell>
          <cell r="I65">
            <v>0</v>
          </cell>
          <cell r="K65">
            <v>4.0137400000000003</v>
          </cell>
          <cell r="CP65" t="str">
            <v>изменение состава имущества</v>
          </cell>
        </row>
        <row r="66">
          <cell r="B66" t="str">
            <v>Реконструкция ТП-848 п.Южно-Морской, ул.Победы,11 на КТП-630 кВА</v>
          </cell>
          <cell r="C66" t="str">
            <v>Р_ДЭСК_042</v>
          </cell>
          <cell r="E66">
            <v>2025</v>
          </cell>
          <cell r="F66" t="str">
            <v>нд</v>
          </cell>
          <cell r="G66">
            <v>2025</v>
          </cell>
          <cell r="I66">
            <v>0</v>
          </cell>
          <cell r="K66">
            <v>4.4742600000000001</v>
          </cell>
          <cell r="CP66" t="str">
            <v>изменение состава имущества</v>
          </cell>
        </row>
        <row r="67">
          <cell r="B67" t="str">
            <v>Реконструкция ТП-840 п. Южно-Морской ул. Луговая,3а: замена трансформаторов на ТМГ-630 кВА, замена ячейки выключателя</v>
          </cell>
          <cell r="C67" t="str">
            <v>Р_ДЭСК_043</v>
          </cell>
          <cell r="E67">
            <v>2025</v>
          </cell>
          <cell r="F67" t="str">
            <v>нд</v>
          </cell>
          <cell r="G67">
            <v>2025</v>
          </cell>
          <cell r="I67">
            <v>0</v>
          </cell>
          <cell r="K67">
            <v>4.0137400000000003</v>
          </cell>
          <cell r="CP67" t="str">
            <v>изменение состава имущества</v>
          </cell>
        </row>
        <row r="68">
          <cell r="B68" t="str">
            <v>Реконструкция ТП-825 ул. 70 лет Октября : замена трансформаторов на  ТМГ-630 кВа</v>
          </cell>
          <cell r="C68" t="str">
            <v>Р_ДЭСК_044</v>
          </cell>
          <cell r="E68">
            <v>2025</v>
          </cell>
          <cell r="F68" t="str">
            <v>нд</v>
          </cell>
          <cell r="G68">
            <v>2025</v>
          </cell>
          <cell r="I68">
            <v>0</v>
          </cell>
          <cell r="K68">
            <v>4.4742600000000001</v>
          </cell>
          <cell r="CP68" t="str">
            <v>изменение состава имущества</v>
          </cell>
        </row>
        <row r="69">
          <cell r="B69" t="str">
            <v>Реконструкция КТП-814 п. Ливадия, ул. Безёзовая  на КТП-630 кВА</v>
          </cell>
          <cell r="C69" t="str">
            <v>Р_ДЭСК_045</v>
          </cell>
          <cell r="E69">
            <v>2025</v>
          </cell>
          <cell r="F69" t="str">
            <v>нд</v>
          </cell>
          <cell r="G69">
            <v>2025</v>
          </cell>
          <cell r="I69">
            <v>0</v>
          </cell>
          <cell r="K69">
            <v>4.4742600000000001</v>
          </cell>
          <cell r="CP69" t="str">
            <v>изменение состава имущества</v>
          </cell>
        </row>
        <row r="70">
          <cell r="B70" t="str">
            <v>Реконструкция КТП-805 п. Ливадия, ул. Заводская,1  на КТП-630 кВА</v>
          </cell>
          <cell r="C70" t="str">
            <v>Р_ДЭСК_046</v>
          </cell>
          <cell r="E70">
            <v>2025</v>
          </cell>
          <cell r="F70" t="str">
            <v>нд</v>
          </cell>
          <cell r="G70">
            <v>2025</v>
          </cell>
          <cell r="I70">
            <v>0</v>
          </cell>
          <cell r="K70">
            <v>4.4742600000000001</v>
          </cell>
          <cell r="CP70" t="str">
            <v>изменение состава имущества</v>
          </cell>
        </row>
        <row r="71">
          <cell r="B71" t="str">
            <v>Реконструкция КТП-808 п. Ливадия, ул. Заречная,1  на КТП-630 кВА</v>
          </cell>
          <cell r="C71" t="str">
            <v>Р_ДЭСК_047</v>
          </cell>
          <cell r="E71">
            <v>2025</v>
          </cell>
          <cell r="F71" t="str">
            <v>нд</v>
          </cell>
          <cell r="G71">
            <v>2025</v>
          </cell>
          <cell r="I71">
            <v>0</v>
          </cell>
          <cell r="K71">
            <v>4.4742600000000001</v>
          </cell>
          <cell r="CP71" t="str">
            <v>изменение состава имущества</v>
          </cell>
        </row>
        <row r="72">
          <cell r="B72" t="str">
            <v xml:space="preserve">Реконструкция КТП № 19 </v>
          </cell>
          <cell r="C72" t="str">
            <v>L_ДЭСК_050</v>
          </cell>
          <cell r="E72">
            <v>2026</v>
          </cell>
          <cell r="F72">
            <v>2026</v>
          </cell>
          <cell r="G72" t="str">
            <v>нд</v>
          </cell>
          <cell r="I72">
            <v>1.4876998093189899</v>
          </cell>
          <cell r="K72">
            <v>1.4876998093189899</v>
          </cell>
          <cell r="CP72" t="str">
            <v>нд</v>
          </cell>
        </row>
        <row r="73">
          <cell r="B73" t="str">
            <v xml:space="preserve">Реконструкция КТП №14 </v>
          </cell>
          <cell r="C73" t="str">
            <v>L_ДЭСК_051</v>
          </cell>
          <cell r="E73">
            <v>2026</v>
          </cell>
          <cell r="F73">
            <v>2026</v>
          </cell>
          <cell r="G73" t="str">
            <v>нд</v>
          </cell>
          <cell r="I73">
            <v>1.4876998093189939</v>
          </cell>
          <cell r="K73">
            <v>1.4876998093189939</v>
          </cell>
          <cell r="CP73" t="str">
            <v>нд</v>
          </cell>
        </row>
        <row r="74">
          <cell r="B74" t="str">
            <v xml:space="preserve">Реконструкция КТП №133 </v>
          </cell>
          <cell r="C74" t="str">
            <v>L_ДЭСК_053</v>
          </cell>
          <cell r="E74">
            <v>2026</v>
          </cell>
          <cell r="F74">
            <v>2026</v>
          </cell>
          <cell r="G74" t="str">
            <v>нд</v>
          </cell>
          <cell r="I74">
            <v>1.4876998093189939</v>
          </cell>
          <cell r="K74">
            <v>1.4876998093189939</v>
          </cell>
          <cell r="CP74" t="str">
            <v>нд</v>
          </cell>
        </row>
        <row r="75">
          <cell r="B75" t="str">
            <v xml:space="preserve">Реконструкция КТП № 8 </v>
          </cell>
          <cell r="C75" t="str">
            <v>L_ДЭСК_055</v>
          </cell>
          <cell r="E75">
            <v>2026</v>
          </cell>
          <cell r="F75">
            <v>2026</v>
          </cell>
          <cell r="G75" t="str">
            <v>нд</v>
          </cell>
          <cell r="I75">
            <v>1.4876998093189939</v>
          </cell>
          <cell r="K75">
            <v>1.4876998093189939</v>
          </cell>
          <cell r="CP75" t="str">
            <v>нд</v>
          </cell>
        </row>
        <row r="76">
          <cell r="C76" t="str">
            <v>Р_ДЭСК_063</v>
          </cell>
          <cell r="E76">
            <v>2025</v>
          </cell>
          <cell r="F76" t="str">
            <v>нд</v>
          </cell>
          <cell r="G76">
            <v>2025</v>
          </cell>
          <cell r="H76">
            <v>0</v>
          </cell>
          <cell r="K76">
            <v>2.6229970599999999</v>
          </cell>
          <cell r="CP76" t="str">
            <v>изменение состава имущества</v>
          </cell>
        </row>
        <row r="77">
          <cell r="C77" t="str">
            <v>Р_ДЭСК_064</v>
          </cell>
          <cell r="E77">
            <v>2025</v>
          </cell>
          <cell r="F77" t="str">
            <v>нд</v>
          </cell>
          <cell r="G77">
            <v>2025</v>
          </cell>
          <cell r="H77">
            <v>0</v>
          </cell>
          <cell r="K77">
            <v>2.6229970599999999</v>
          </cell>
          <cell r="CP77" t="str">
            <v>изменение состава имущества</v>
          </cell>
        </row>
        <row r="79">
          <cell r="B79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79" t="str">
            <v>Р_ДЭСК_057</v>
          </cell>
          <cell r="E79">
            <v>2025</v>
          </cell>
          <cell r="F79" t="str">
            <v>нд</v>
          </cell>
          <cell r="G79">
            <v>2025</v>
          </cell>
          <cell r="I79">
            <v>0</v>
          </cell>
          <cell r="K79">
            <v>3.89499</v>
          </cell>
          <cell r="CP79" t="str">
            <v>изменение состава имущества</v>
          </cell>
        </row>
        <row r="80">
          <cell r="B80" t="str">
            <v>Замена камер КСО в ТП-100 (2 х 400 кВА), ТП-117 (100 кВА) г.Лесозаводск</v>
          </cell>
          <cell r="C80" t="str">
            <v>Р_ДЭСК_059</v>
          </cell>
          <cell r="E80">
            <v>2025</v>
          </cell>
          <cell r="F80" t="str">
            <v>нд</v>
          </cell>
          <cell r="G80">
            <v>2025</v>
          </cell>
          <cell r="I80">
            <v>0</v>
          </cell>
          <cell r="K80">
            <v>1.3235600000000001</v>
          </cell>
          <cell r="CP80" t="str">
            <v>изменение состава имущества</v>
          </cell>
        </row>
        <row r="81">
          <cell r="B81" t="str">
            <v>Замена силовых трансформаторов ТП-83 (630 кВА) и ТП-30 (2 х 250 кВА) г.Лесозаводск</v>
          </cell>
          <cell r="C81" t="str">
            <v>Р_ДЭСК_058</v>
          </cell>
          <cell r="E81">
            <v>2025</v>
          </cell>
          <cell r="F81" t="str">
            <v>нд</v>
          </cell>
          <cell r="G81">
            <v>2025</v>
          </cell>
          <cell r="I81">
            <v>0</v>
          </cell>
          <cell r="K81">
            <v>2.5267400000000002</v>
          </cell>
          <cell r="CP81" t="str">
            <v>изменение состава имущества</v>
          </cell>
        </row>
        <row r="84">
          <cell r="B84" t="str">
            <v>КТП - 71  реконструкция ВЛ-0,4 кВ   ф. "Строительная" г.Дальнереченск, с.Лазо</v>
          </cell>
          <cell r="C84" t="str">
            <v>L_ДЭСК_023</v>
          </cell>
          <cell r="E84">
            <v>2024</v>
          </cell>
          <cell r="F84">
            <v>2024</v>
          </cell>
          <cell r="G84">
            <v>0</v>
          </cell>
          <cell r="I84">
            <v>3.5099376000000002</v>
          </cell>
          <cell r="K84">
            <v>0</v>
          </cell>
          <cell r="CP84" t="str">
            <v>изменение состава имущества</v>
          </cell>
        </row>
        <row r="85">
          <cell r="B85" t="str">
            <v>КТП - 71 реконструкция ВЛ-0,4 кВ   ф. "Советская" г.Дальнереченск, с.Лазо</v>
          </cell>
          <cell r="C85" t="str">
            <v>L_ДЭСК_024</v>
          </cell>
          <cell r="E85">
            <v>2024</v>
          </cell>
          <cell r="F85">
            <v>2024</v>
          </cell>
          <cell r="G85">
            <v>0</v>
          </cell>
          <cell r="I85">
            <v>3.6493356000000001</v>
          </cell>
          <cell r="K85">
            <v>0</v>
          </cell>
          <cell r="CP85" t="str">
            <v>изменение состава имущества</v>
          </cell>
        </row>
        <row r="86">
          <cell r="B86" t="str">
            <v>КТП - 2  реконструкция ВЛ-0,4 кВ   ф."Огородная " с. Новопокровка, Красноармейский район</v>
          </cell>
          <cell r="C86" t="str">
            <v>L_ДЭСК_025</v>
          </cell>
          <cell r="E86">
            <v>2024</v>
          </cell>
          <cell r="F86">
            <v>2024</v>
          </cell>
          <cell r="I86">
            <v>2.9984028</v>
          </cell>
          <cell r="K86">
            <v>3.4139445719999997</v>
          </cell>
          <cell r="CP86" t="str">
            <v>изменение состава имущества</v>
          </cell>
        </row>
        <row r="87">
          <cell r="B87" t="str">
            <v xml:space="preserve">КТП - 2  реконструкция ВЛ-0,4 кВ  ф."Строителей " с. Новопокровка,Красноармейский район </v>
          </cell>
          <cell r="C87" t="str">
            <v>L_ДЭСК_026</v>
          </cell>
          <cell r="E87">
            <v>2024</v>
          </cell>
          <cell r="F87">
            <v>2024</v>
          </cell>
          <cell r="I87">
            <v>3.2441268000000001</v>
          </cell>
          <cell r="K87">
            <v>4.0224305759999996</v>
          </cell>
          <cell r="CP87" t="str">
            <v>изменение состава имущества</v>
          </cell>
        </row>
        <row r="88">
          <cell r="B88" t="str">
            <v>ТП - 15 реконструкция ВЛ-0,4 кВ "ЛДК" ф."Репина " г.Дальнереченск</v>
          </cell>
          <cell r="C88" t="str">
            <v>L_ДЭСК_027</v>
          </cell>
          <cell r="E88">
            <v>2024</v>
          </cell>
          <cell r="F88">
            <v>2024</v>
          </cell>
          <cell r="G88">
            <v>0</v>
          </cell>
          <cell r="I88">
            <v>3.0860652000000002</v>
          </cell>
          <cell r="K88">
            <v>0</v>
          </cell>
          <cell r="CP88" t="str">
            <v>изменение состава имущества</v>
          </cell>
        </row>
        <row r="89">
          <cell r="B89" t="str">
            <v>КТП - 13 реконструкция ВЛ-0,4 кВ   ф."Баня" г.Дальнереченск</v>
          </cell>
          <cell r="C89" t="str">
            <v>L_ДЭСК_031</v>
          </cell>
          <cell r="E89">
            <v>2024</v>
          </cell>
          <cell r="F89">
            <v>2024</v>
          </cell>
          <cell r="G89">
            <v>0</v>
          </cell>
          <cell r="I89">
            <v>1.3861680000000001</v>
          </cell>
          <cell r="K89">
            <v>0</v>
          </cell>
          <cell r="CP89" t="str">
            <v>изменение состава имущества</v>
          </cell>
        </row>
        <row r="90">
          <cell r="B90" t="str">
            <v>КТП - 64 реконструкция ВЛ-0,4 кВ   ф "Ленина-Калинина" г.Дальнереченск, с.Лазо</v>
          </cell>
          <cell r="C90" t="str">
            <v>L_ДЭСК_011</v>
          </cell>
          <cell r="E90">
            <v>2024</v>
          </cell>
          <cell r="F90">
            <v>2024</v>
          </cell>
          <cell r="G90">
            <v>2024</v>
          </cell>
          <cell r="I90">
            <v>3.9281687999999999</v>
          </cell>
          <cell r="K90">
            <v>4.0157144159999998</v>
          </cell>
          <cell r="CP90" t="str">
            <v>изменение состава имущества</v>
          </cell>
        </row>
        <row r="91">
          <cell r="B91" t="str">
            <v>КТП - 64 реконструкция ВЛ-0,4 кВ   ф "Ленина-Мелехина" г.Дальнереченск, с.Лазо</v>
          </cell>
          <cell r="C91" t="str">
            <v>L_ДЭСК_012</v>
          </cell>
          <cell r="E91">
            <v>2024</v>
          </cell>
          <cell r="F91">
            <v>2024</v>
          </cell>
          <cell r="G91">
            <v>2024</v>
          </cell>
          <cell r="I91">
            <v>2.8320504</v>
          </cell>
          <cell r="K91">
            <v>3.2354573399999995</v>
          </cell>
          <cell r="CP91" t="str">
            <v>изменение состава имущества</v>
          </cell>
        </row>
        <row r="92">
          <cell r="B92" t="str">
            <v>КТП - 10 реконструкция ВЛ-0,4 кВ   "ЛДК" ф."Юбилейная"  г.Дальнереченск</v>
          </cell>
          <cell r="C92" t="str">
            <v>L_ДЭСК_013</v>
          </cell>
          <cell r="E92">
            <v>2024</v>
          </cell>
          <cell r="F92">
            <v>2024</v>
          </cell>
          <cell r="G92">
            <v>0</v>
          </cell>
          <cell r="I92">
            <v>1.8809267999999999</v>
          </cell>
          <cell r="K92">
            <v>0</v>
          </cell>
          <cell r="CP92" t="str">
            <v>изменение состава имущества</v>
          </cell>
        </row>
        <row r="93">
          <cell r="B93" t="str">
            <v>КТП - 10 реконструкция ВЛ-0,4 кВ  КТП № 10 "ЛДК" ф."Мелиоративная"  г.Дальнереченск</v>
          </cell>
          <cell r="C93" t="str">
            <v>L_ДЭСК_014</v>
          </cell>
          <cell r="E93">
            <v>2024</v>
          </cell>
          <cell r="F93">
            <v>2024</v>
          </cell>
          <cell r="G93">
            <v>0</v>
          </cell>
          <cell r="I93">
            <v>2.3518067999999999</v>
          </cell>
          <cell r="K93">
            <v>0</v>
          </cell>
          <cell r="CP93" t="str">
            <v>изменение состава имущества</v>
          </cell>
        </row>
        <row r="94">
          <cell r="B94" t="str">
            <v xml:space="preserve">КТП - 46 реконструкция ВЛ-0,4 кВ   ф. "пер. Восточный" г.Дальнереченск </v>
          </cell>
          <cell r="C94" t="str">
            <v>L_ДЭСК_015</v>
          </cell>
          <cell r="E94">
            <v>2024</v>
          </cell>
          <cell r="F94">
            <v>2024</v>
          </cell>
          <cell r="G94">
            <v>0</v>
          </cell>
          <cell r="I94">
            <v>2.3199999999999998</v>
          </cell>
          <cell r="K94">
            <v>0</v>
          </cell>
          <cell r="CP94" t="str">
            <v>изменение состава имущества</v>
          </cell>
        </row>
        <row r="95">
          <cell r="B95" t="str">
            <v>КТП -  46  реконструкция ВЛ-0,4 кВ   ф. "Ворошилова"  г.Дальнереченск</v>
          </cell>
          <cell r="C95" t="str">
            <v>L_ДЭСК_016</v>
          </cell>
          <cell r="E95">
            <v>2024</v>
          </cell>
          <cell r="F95">
            <v>2024</v>
          </cell>
          <cell r="I95">
            <v>1.6026720000000001</v>
          </cell>
          <cell r="K95">
            <v>1.815455112</v>
          </cell>
          <cell r="CP95" t="str">
            <v>изменение состава имущества</v>
          </cell>
        </row>
        <row r="96">
          <cell r="B96" t="str">
            <v>Реконструкция ВЛ-0,4(0,23)кВ в ВЛИ-0,4кВ ТП-16 ф. "Магазин-Севастопольская" г.Артем</v>
          </cell>
          <cell r="C96" t="str">
            <v>N_ДЭСК_001</v>
          </cell>
          <cell r="E96">
            <v>2025</v>
          </cell>
          <cell r="F96">
            <v>2024</v>
          </cell>
          <cell r="G96">
            <v>2025</v>
          </cell>
          <cell r="I96">
            <v>1.1707103999999999</v>
          </cell>
          <cell r="K96">
            <v>0.86080306799999995</v>
          </cell>
          <cell r="CP96" t="str">
            <v>изменение состава имущества</v>
          </cell>
        </row>
        <row r="97">
          <cell r="B97" t="str">
            <v>Реконструкция ВЛ-0,4(0,23)кВ в ВЛИ-0,4кВ ТП-16  ф. "Школьная-общежитие" г.Артем</v>
          </cell>
          <cell r="C97" t="str">
            <v>N_ДЭСК_002</v>
          </cell>
          <cell r="E97">
            <v>2024</v>
          </cell>
          <cell r="F97">
            <v>2024</v>
          </cell>
          <cell r="I97">
            <v>1.6884036</v>
          </cell>
          <cell r="K97">
            <v>0</v>
          </cell>
          <cell r="CP97" t="str">
            <v>изменение состава имущества</v>
          </cell>
        </row>
        <row r="98">
          <cell r="B98" t="str">
            <v>Реконструкция КЛ-6кВ от яч.6кВ№4 ЗРУ-6кВ ПС "Западная" до опоры №1 на 2ААБЛу-3х240 ЛЭП-6кВ ф. №4 ПС "Западная" г.Артем</v>
          </cell>
          <cell r="C98" t="str">
            <v>N_ДЭСК_003</v>
          </cell>
          <cell r="E98">
            <v>2024</v>
          </cell>
          <cell r="F98">
            <v>2024</v>
          </cell>
          <cell r="I98">
            <v>1.1391408000000001</v>
          </cell>
          <cell r="K98">
            <v>3.779374056</v>
          </cell>
          <cell r="CP98" t="str">
            <v>изменение состава имущества</v>
          </cell>
        </row>
        <row r="99">
          <cell r="B99" t="str">
            <v>Реконструкция КЛ-6кВ от РП-5 до опоры №1 на 2ААБЛу-3х240 ЛЭП-6кВ ф. №22 ПС "Заводская" г.Артем</v>
          </cell>
          <cell r="C99" t="str">
            <v>N_ДЭСК_004</v>
          </cell>
          <cell r="E99">
            <v>2024</v>
          </cell>
          <cell r="F99">
            <v>2024</v>
          </cell>
          <cell r="I99">
            <v>0.69201239999999997</v>
          </cell>
          <cell r="K99">
            <v>1.5262504800000001</v>
          </cell>
          <cell r="CP99" t="str">
            <v>изменение состава имущества</v>
          </cell>
        </row>
        <row r="100">
          <cell r="B100" t="str">
            <v>Реконструкция КЛ-6 кВ от РП-3 до ТП-135 ПС "Шахта-7" Ф №8</v>
          </cell>
          <cell r="C100" t="str">
            <v>О_ДЭСК_001</v>
          </cell>
          <cell r="E100">
            <v>2024</v>
          </cell>
          <cell r="F100" t="str">
            <v>нд</v>
          </cell>
          <cell r="G100">
            <v>2024</v>
          </cell>
          <cell r="I100">
            <v>0</v>
          </cell>
          <cell r="K100">
            <v>3.3512531399999999</v>
          </cell>
          <cell r="CP100" t="str">
            <v>изменение состава имущества</v>
          </cell>
        </row>
        <row r="101">
          <cell r="B101" t="str">
            <v>Рекострукция ЛЭП-6кВ от ТП-143 до ТП-98</v>
          </cell>
          <cell r="C101" t="str">
            <v>О_ДЭСК_003</v>
          </cell>
          <cell r="E101">
            <v>2024</v>
          </cell>
          <cell r="F101" t="str">
            <v>нд</v>
          </cell>
          <cell r="G101">
            <v>2024</v>
          </cell>
          <cell r="I101">
            <v>0</v>
          </cell>
          <cell r="K101">
            <v>2.6528815680000002</v>
          </cell>
          <cell r="CP101" t="str">
            <v>изменение состава имущества</v>
          </cell>
        </row>
        <row r="102">
          <cell r="B102" t="str">
            <v>ТП-95 реконструкция ВЛ-0,4(0,23)кВ в ВЛИ-0,4кВ  ф. "Поселок №1"</v>
          </cell>
          <cell r="C102" t="str">
            <v>О_ДЭСК_005</v>
          </cell>
          <cell r="E102">
            <v>2024</v>
          </cell>
          <cell r="F102" t="str">
            <v>нд</v>
          </cell>
          <cell r="G102">
            <v>2024</v>
          </cell>
          <cell r="I102">
            <v>0</v>
          </cell>
          <cell r="K102">
            <v>1.8648670680000001</v>
          </cell>
          <cell r="CP102" t="str">
            <v>изменение состава имущества</v>
          </cell>
        </row>
        <row r="103">
          <cell r="B103" t="str">
            <v>КТП-222 реконструкция ВЛ-0,4(0,23)кВ в ВЛИ-0,4кВ  ф. "Воронежская"</v>
          </cell>
          <cell r="C103" t="str">
            <v>О_ДЭСК_006</v>
          </cell>
          <cell r="E103">
            <v>2024</v>
          </cell>
          <cell r="F103" t="str">
            <v>нд</v>
          </cell>
          <cell r="G103">
            <v>2024</v>
          </cell>
          <cell r="I103">
            <v>0</v>
          </cell>
          <cell r="K103">
            <v>0.74444979600000005</v>
          </cell>
          <cell r="CP103" t="str">
            <v>изменение состава имущества</v>
          </cell>
        </row>
        <row r="104">
          <cell r="B104" t="str">
            <v>КТП-222 реконструкция ВЛ-0,4(0,23)кВ в ВЛИ-0,4кВ  ф. "Воронежская, 1-17"</v>
          </cell>
          <cell r="C104" t="str">
            <v>О_ДЭСК_007</v>
          </cell>
          <cell r="E104">
            <v>2024</v>
          </cell>
          <cell r="F104" t="str">
            <v>нд</v>
          </cell>
          <cell r="G104">
            <v>2024</v>
          </cell>
          <cell r="I104">
            <v>0</v>
          </cell>
          <cell r="K104">
            <v>1.0224199199999999</v>
          </cell>
          <cell r="CP104" t="str">
            <v>изменение состава имущества</v>
          </cell>
        </row>
        <row r="105">
          <cell r="B105" t="str">
            <v>Реконструкция ВЛ-0,4(0,23)кВ в ВЛИ-0,4кВ ТП-19 ф. "Школа-интернат" г.Артем</v>
          </cell>
          <cell r="C105" t="str">
            <v>Р_ДЭСК_001</v>
          </cell>
          <cell r="E105">
            <v>2025</v>
          </cell>
          <cell r="F105" t="str">
            <v>нд</v>
          </cell>
          <cell r="G105">
            <v>2025</v>
          </cell>
          <cell r="I105">
            <v>0</v>
          </cell>
          <cell r="K105">
            <v>1.0309341839999999</v>
          </cell>
          <cell r="CP105" t="str">
            <v>изменение состава имущества</v>
          </cell>
        </row>
        <row r="106">
          <cell r="B106" t="str">
            <v>Реконструкция Ф-№4 и Ф-№2  от ЗРУ-6 кВ ПС "АТЭЦ" до ТП-101 г.Артем</v>
          </cell>
          <cell r="C106" t="str">
            <v>Р_ДЭСК_009</v>
          </cell>
          <cell r="E106">
            <v>2025</v>
          </cell>
          <cell r="F106" t="str">
            <v>нд</v>
          </cell>
          <cell r="G106">
            <v>2025</v>
          </cell>
          <cell r="I106">
            <v>0</v>
          </cell>
          <cell r="K106">
            <v>9.12749202</v>
          </cell>
          <cell r="CP106" t="str">
            <v>изменение состава имущества</v>
          </cell>
        </row>
        <row r="107">
          <cell r="B107" t="str">
            <v>Реконструкция ВЛ-0,4 кВ КТП-65  ф."Школьная" г.Дальнереченск  с.Лазо</v>
          </cell>
          <cell r="C107" t="str">
            <v>L_ДЭСК_039</v>
          </cell>
          <cell r="E107">
            <v>2025</v>
          </cell>
          <cell r="F107">
            <v>2025</v>
          </cell>
          <cell r="I107">
            <v>3.4772145845698561</v>
          </cell>
          <cell r="K107">
            <v>3.4011860999999999</v>
          </cell>
          <cell r="CP107" t="str">
            <v>изменение состава имущества</v>
          </cell>
        </row>
        <row r="108">
          <cell r="B108" t="str">
            <v>Реконструкция ВЛ-0,4 кВ КТП-65 ф."Калинина" г.Дальнереченск с.Лазо</v>
          </cell>
          <cell r="C108" t="str">
            <v>L_ДЭСК_038</v>
          </cell>
          <cell r="E108">
            <v>2025</v>
          </cell>
          <cell r="F108">
            <v>2025</v>
          </cell>
          <cell r="I108">
            <v>2.7936531255459838</v>
          </cell>
          <cell r="K108">
            <v>3.9867506879999999</v>
          </cell>
          <cell r="CP108" t="str">
            <v>изменение состава имущества</v>
          </cell>
        </row>
        <row r="109">
          <cell r="B109" t="str">
            <v xml:space="preserve">Реконструкция ВЛ-0,4 кВ  КТП № 85 ф."Заводская"  </v>
          </cell>
          <cell r="C109" t="str">
            <v>L_ДЭСК_033</v>
          </cell>
          <cell r="E109">
            <v>2025</v>
          </cell>
          <cell r="F109">
            <v>2025</v>
          </cell>
          <cell r="G109">
            <v>0</v>
          </cell>
          <cell r="I109">
            <v>1.2900498284544002</v>
          </cell>
          <cell r="K109">
            <v>0</v>
          </cell>
          <cell r="CP109" t="str">
            <v>изменение состава имущества</v>
          </cell>
        </row>
        <row r="110">
          <cell r="B110" t="str">
            <v xml:space="preserve">Реконструкция ВЛ-0,4 кВ  КТП № 85 ф."Пионерская"  </v>
          </cell>
          <cell r="C110" t="str">
            <v>L_ДЭСК_034</v>
          </cell>
          <cell r="E110">
            <v>2025</v>
          </cell>
          <cell r="F110">
            <v>2025</v>
          </cell>
          <cell r="G110">
            <v>0</v>
          </cell>
          <cell r="I110">
            <v>1.496579934240768</v>
          </cell>
          <cell r="K110">
            <v>0</v>
          </cell>
          <cell r="CP110" t="str">
            <v>изменение состава имущества</v>
          </cell>
        </row>
        <row r="111">
          <cell r="B111" t="str">
            <v>Реконструкция ВЛ-10 кВ ф. № 1 ПС "Иман "от оп. № 1 до КТП № 7</v>
          </cell>
          <cell r="C111" t="str">
            <v>L_ДЭСК_035</v>
          </cell>
          <cell r="E111">
            <v>2025</v>
          </cell>
          <cell r="F111">
            <v>2025</v>
          </cell>
          <cell r="G111">
            <v>0</v>
          </cell>
          <cell r="I111">
            <v>4.54677461901312</v>
          </cell>
          <cell r="K111">
            <v>0</v>
          </cell>
          <cell r="CP111" t="str">
            <v>изменение состава имущества</v>
          </cell>
        </row>
        <row r="112">
          <cell r="B112" t="str">
            <v xml:space="preserve">Реконструкция ВЛ-0,4 кВ  КТП № 7  ф. "Первомайская"  </v>
          </cell>
          <cell r="C112" t="str">
            <v>L_ДЭСК_036</v>
          </cell>
          <cell r="E112">
            <v>2025</v>
          </cell>
          <cell r="F112">
            <v>2025</v>
          </cell>
          <cell r="G112">
            <v>0</v>
          </cell>
          <cell r="I112">
            <v>3.4566316251217928</v>
          </cell>
          <cell r="K112">
            <v>0</v>
          </cell>
          <cell r="CP112" t="str">
            <v>изменение состава имущества</v>
          </cell>
        </row>
        <row r="113">
          <cell r="B113" t="str">
            <v>Реконструкция ВЛ-10 кВ Ф1 ПС "Иман" от опоры №1 до ТП-13 г.Дальнереченск</v>
          </cell>
          <cell r="C113" t="str">
            <v>Р_ДЭСК_011</v>
          </cell>
          <cell r="E113">
            <v>2025</v>
          </cell>
          <cell r="F113" t="str">
            <v>нд</v>
          </cell>
          <cell r="G113">
            <v>2025</v>
          </cell>
          <cell r="I113">
            <v>0</v>
          </cell>
          <cell r="K113">
            <v>6.6794500000000001</v>
          </cell>
          <cell r="CP113" t="str">
            <v>изменение состава имущества</v>
          </cell>
        </row>
        <row r="114">
          <cell r="B114" t="str">
            <v>Реконструкция ВЛ-0,4(0,23)кВ в ВЛИ-0,4кВ КТП - 109 ф. "Володарского,2-42" г.Артем</v>
          </cell>
          <cell r="C114" t="str">
            <v>Р_ДЭСК_013</v>
          </cell>
          <cell r="E114">
            <v>2025</v>
          </cell>
          <cell r="F114" t="str">
            <v>нд</v>
          </cell>
          <cell r="G114">
            <v>2025</v>
          </cell>
          <cell r="I114">
            <v>0</v>
          </cell>
          <cell r="K114">
            <v>1.8850499999999999</v>
          </cell>
          <cell r="CP114" t="str">
            <v>изменение состава имущества</v>
          </cell>
        </row>
        <row r="115">
          <cell r="B115" t="str">
            <v>Реконструкция ВЛ-0,4(0,23)кВ в ВЛИ-0,4кВ ТП - 8 ф. "Кузбасская10 - Донбасская, 21-25" г.Артем</v>
          </cell>
          <cell r="C115" t="str">
            <v>Р_ДЭСК_014</v>
          </cell>
          <cell r="E115">
            <v>2025</v>
          </cell>
          <cell r="F115" t="str">
            <v>нд</v>
          </cell>
          <cell r="G115">
            <v>2025</v>
          </cell>
          <cell r="I115">
            <v>0</v>
          </cell>
          <cell r="K115">
            <v>1.18859</v>
          </cell>
          <cell r="CP115" t="str">
            <v>изменение состава имущества</v>
          </cell>
        </row>
        <row r="116">
          <cell r="B116" t="str">
            <v>Реконструкция ВЛ-0,4(0,23)кВ в ВЛИ-0,4кВ ТП - 8 ф. "Шишкина" г.Артем</v>
          </cell>
          <cell r="C116" t="str">
            <v>Р_ДЭСК_015</v>
          </cell>
          <cell r="E116">
            <v>2025</v>
          </cell>
          <cell r="F116" t="str">
            <v>нд</v>
          </cell>
          <cell r="G116">
            <v>2025</v>
          </cell>
          <cell r="I116">
            <v>0</v>
          </cell>
          <cell r="K116">
            <v>1.0450999999999999</v>
          </cell>
          <cell r="CP116" t="str">
            <v>изменение состава имущества</v>
          </cell>
        </row>
        <row r="117">
          <cell r="B117" t="str">
            <v>Реконструкция ВЛ-0,4(0,23)кВ в ВЛИ-0,4кВ ТП - 8 ф. "Полевая" г.Артем</v>
          </cell>
          <cell r="C117" t="str">
            <v>Р_ДЭСК_016</v>
          </cell>
          <cell r="E117">
            <v>2025</v>
          </cell>
          <cell r="F117" t="str">
            <v>нд</v>
          </cell>
          <cell r="G117">
            <v>2025</v>
          </cell>
          <cell r="I117">
            <v>0</v>
          </cell>
          <cell r="K117">
            <v>0.73899999999999999</v>
          </cell>
          <cell r="CP117" t="str">
            <v>изменение состава имущества</v>
          </cell>
        </row>
        <row r="118">
          <cell r="B118" t="str">
            <v>Реконструкция ВЛ-0,4(0,23)кВ в ВЛИ-0,4кВ  ТП - 62  ф. "Кирова-техникум" г.Артем</v>
          </cell>
          <cell r="C118" t="str">
            <v>Р_ДЭСК_017</v>
          </cell>
          <cell r="E118">
            <v>2025</v>
          </cell>
          <cell r="F118" t="str">
            <v>нд</v>
          </cell>
          <cell r="G118">
            <v>2025</v>
          </cell>
          <cell r="I118">
            <v>0</v>
          </cell>
          <cell r="K118">
            <v>0.44173000000000001</v>
          </cell>
          <cell r="CP118" t="str">
            <v>изменение состава имущества</v>
          </cell>
        </row>
        <row r="119">
          <cell r="B119" t="str">
            <v>Реконструкция ВЛ-0,4(0,23)кВ в ВЛИ-0,4кВ  ТП - 62  ф. "пер. Васнецова-Астраханская" г.Артем</v>
          </cell>
          <cell r="C119" t="str">
            <v>Р_ДЭСК_018</v>
          </cell>
          <cell r="E119">
            <v>2025</v>
          </cell>
          <cell r="F119" t="str">
            <v>нд</v>
          </cell>
          <cell r="G119">
            <v>2025</v>
          </cell>
          <cell r="I119">
            <v>0</v>
          </cell>
          <cell r="K119">
            <v>2.0644499999999999</v>
          </cell>
          <cell r="CP119" t="str">
            <v>изменение состава имущества</v>
          </cell>
        </row>
        <row r="120">
          <cell r="B120" t="str">
            <v>Реконструкция ВЛ-0,4(0,23)кВ в ВЛИ-0,4кВ ТП - 62 ф. "Хасанская-пер. Хасанский" г.Артем</v>
          </cell>
          <cell r="C120" t="str">
            <v>Р_ДЭСК_019</v>
          </cell>
          <cell r="E120">
            <v>2025</v>
          </cell>
          <cell r="F120" t="str">
            <v>нд</v>
          </cell>
          <cell r="G120">
            <v>2025</v>
          </cell>
          <cell r="I120">
            <v>0</v>
          </cell>
          <cell r="K120">
            <v>0.86687000000000003</v>
          </cell>
          <cell r="CP120" t="str">
            <v>изменение состава имущества</v>
          </cell>
        </row>
        <row r="121">
          <cell r="B121" t="str">
            <v>Реконструкция ВЛ-0,4(0,23)кВ в ВЛИ-0,4кВ ТП - 206 ф. "Черемуховая" г.Артем</v>
          </cell>
          <cell r="C121" t="str">
            <v>Р_ДЭСК_020</v>
          </cell>
          <cell r="E121">
            <v>2025</v>
          </cell>
          <cell r="F121" t="str">
            <v>нд</v>
          </cell>
          <cell r="G121">
            <v>2025</v>
          </cell>
          <cell r="I121">
            <v>0</v>
          </cell>
          <cell r="K121">
            <v>1.4680500000000001</v>
          </cell>
          <cell r="CP121" t="str">
            <v>изменение состава имущества</v>
          </cell>
        </row>
        <row r="122">
          <cell r="B122" t="str">
            <v>Реконструкция ВЛ-0,4(0,23)кВ в ВЛИ-0,4кВ ТП - 206 ф. "Березовая" г.Артем</v>
          </cell>
          <cell r="C122" t="str">
            <v>Р_ДЭСК_021</v>
          </cell>
          <cell r="E122">
            <v>2025</v>
          </cell>
          <cell r="F122" t="str">
            <v>нд</v>
          </cell>
          <cell r="G122">
            <v>2025</v>
          </cell>
          <cell r="I122">
            <v>0</v>
          </cell>
          <cell r="K122">
            <v>1.51735</v>
          </cell>
          <cell r="CP122" t="str">
            <v>изменение состава имущества</v>
          </cell>
        </row>
        <row r="123">
          <cell r="B123" t="str">
            <v>Реконструкция ВЛ-0,4(0,23)кВ в ВЛИ-0,4кВ ТП - 32 ф. "Эксперементальная 1-21,2-20" г.Артем</v>
          </cell>
          <cell r="C123" t="str">
            <v>Р_ДЭСК_022</v>
          </cell>
          <cell r="E123">
            <v>2025</v>
          </cell>
          <cell r="F123" t="str">
            <v>нд</v>
          </cell>
          <cell r="G123">
            <v>2025</v>
          </cell>
          <cell r="I123">
            <v>0</v>
          </cell>
          <cell r="K123">
            <v>2.1663899999999998</v>
          </cell>
          <cell r="CP123" t="str">
            <v>изменение состава имущества</v>
          </cell>
        </row>
        <row r="124">
          <cell r="B124" t="str">
            <v>Реконструкция ВЛ-0,4(0,23)кВ в ВЛИ-0,4кВ ТП - 32 ф. "Зеленый бульвар" г.Артем</v>
          </cell>
          <cell r="C124" t="str">
            <v>Р_ДЭСК_023</v>
          </cell>
          <cell r="E124">
            <v>2025</v>
          </cell>
          <cell r="F124" t="str">
            <v>нд</v>
          </cell>
          <cell r="G124">
            <v>2025</v>
          </cell>
          <cell r="I124">
            <v>0</v>
          </cell>
          <cell r="K124">
            <v>1.18594</v>
          </cell>
          <cell r="CP124" t="str">
            <v>изменение состава имущества</v>
          </cell>
        </row>
        <row r="125">
          <cell r="B125" t="str">
            <v>Реконструкция ВЛ-0,4(0,23)кВ в ВЛИ-0,4кВ ТП - 32 ф. "Эксперементальная -Блока" г.Артем</v>
          </cell>
          <cell r="C125" t="str">
            <v>Р_ДЭСК_024</v>
          </cell>
          <cell r="E125">
            <v>2025</v>
          </cell>
          <cell r="F125" t="str">
            <v>нд</v>
          </cell>
          <cell r="G125">
            <v>2025</v>
          </cell>
          <cell r="I125">
            <v>0</v>
          </cell>
          <cell r="K125">
            <v>0.88941999999999999</v>
          </cell>
          <cell r="CP125" t="str">
            <v>изменение состава имущества</v>
          </cell>
        </row>
        <row r="126">
          <cell r="B126" t="str">
            <v>Реконструкция ВЛ-0,4(0,23)кВ в ВЛИ-0,4кВ КТП - 205 ф. 70лет Октября,2-32" г.Артем</v>
          </cell>
          <cell r="C126" t="str">
            <v>Р_ДЭСК_025</v>
          </cell>
          <cell r="E126">
            <v>2025</v>
          </cell>
          <cell r="F126" t="str">
            <v>нд</v>
          </cell>
          <cell r="G126">
            <v>2025</v>
          </cell>
          <cell r="I126">
            <v>0</v>
          </cell>
          <cell r="K126">
            <v>1.5057499999999999</v>
          </cell>
          <cell r="CP126" t="str">
            <v>изменение состава имущества</v>
          </cell>
        </row>
        <row r="127">
          <cell r="B127" t="str">
            <v>Реконструкция ВЛ-0,4(0,23)кВ в ВЛИ-0,4кВ КТП - 205  ф. 70лет Октября,7-21" г.Артем</v>
          </cell>
          <cell r="C127" t="str">
            <v>Р_ДЭСК_026</v>
          </cell>
          <cell r="E127">
            <v>2025</v>
          </cell>
          <cell r="F127" t="str">
            <v>нд</v>
          </cell>
          <cell r="G127">
            <v>2025</v>
          </cell>
          <cell r="I127">
            <v>0</v>
          </cell>
          <cell r="K127">
            <v>1.2740899999999999</v>
          </cell>
          <cell r="CP127" t="str">
            <v>изменение состава имущества</v>
          </cell>
        </row>
        <row r="128">
          <cell r="B128" t="str">
            <v>Реконструкция ВЛ-0,4(0,23)кВ в ВЛИ-0,4кВ КТП - 205  ф. "Ясеневый пер.- Бархатный пер." г.Артем</v>
          </cell>
          <cell r="C128" t="str">
            <v>Р_ДЭСК_027</v>
          </cell>
          <cell r="E128">
            <v>2025</v>
          </cell>
          <cell r="F128" t="str">
            <v>нд</v>
          </cell>
          <cell r="G128">
            <v>2025</v>
          </cell>
          <cell r="I128">
            <v>0</v>
          </cell>
          <cell r="K128">
            <v>1.88147</v>
          </cell>
          <cell r="CP128" t="str">
            <v>изменение состава имущества</v>
          </cell>
        </row>
        <row r="129">
          <cell r="B129" t="str">
            <v>Реконструкция ВЛ-0,4(0,23)кВ в ВЛИ-0,4кВ КТП - 205  ф. "Раздольная, 2-14" г.Артем</v>
          </cell>
          <cell r="C129" t="str">
            <v>Р_ДЭСК_028</v>
          </cell>
          <cell r="E129">
            <v>2025</v>
          </cell>
          <cell r="F129" t="str">
            <v>нд</v>
          </cell>
          <cell r="G129">
            <v>2025</v>
          </cell>
          <cell r="I129">
            <v>0</v>
          </cell>
          <cell r="K129">
            <v>0.96477000000000002</v>
          </cell>
          <cell r="CP129" t="str">
            <v>изменение состава имущества</v>
          </cell>
        </row>
        <row r="130">
          <cell r="B130" t="str">
            <v>Реконструкция ВЛ-0,4(0,23)кВ в ВЛИ-0,4кВ КТП - 205  ф. "Лучевая-пер.Факельный" г.Артем</v>
          </cell>
          <cell r="C130" t="str">
            <v>Р_ДЭСК_029</v>
          </cell>
          <cell r="E130">
            <v>2025</v>
          </cell>
          <cell r="F130" t="str">
            <v>нд</v>
          </cell>
          <cell r="G130">
            <v>2025</v>
          </cell>
          <cell r="I130">
            <v>0</v>
          </cell>
          <cell r="K130">
            <v>2.16892</v>
          </cell>
          <cell r="CP130" t="str">
            <v>изменение состава имущества</v>
          </cell>
        </row>
        <row r="131">
          <cell r="B131" t="str">
            <v>Реконструкция ВЛ-0,4(0,23)кВ в ВЛИ-0,4кВ КТП - 205  ф. "Бархатный пер.-Ясеневый пер." г.Артем</v>
          </cell>
          <cell r="C131" t="str">
            <v>Р_ДЭСК_030</v>
          </cell>
          <cell r="E131">
            <v>2025</v>
          </cell>
          <cell r="F131" t="str">
            <v>нд</v>
          </cell>
          <cell r="G131">
            <v>2025</v>
          </cell>
          <cell r="I131">
            <v>0</v>
          </cell>
          <cell r="K131">
            <v>1.2710699999999999</v>
          </cell>
          <cell r="CP131" t="str">
            <v>изменение состава имущества</v>
          </cell>
        </row>
        <row r="132">
          <cell r="B132" t="str">
            <v>Реконструкция ВЛ-0,4(0,23)кВ в ВЛИ-0,4кВ ТП - 172 ф. "Проезд Пугачева" г.Артем</v>
          </cell>
          <cell r="C132" t="str">
            <v>Р_ДЭСК_031</v>
          </cell>
          <cell r="E132">
            <v>2025</v>
          </cell>
          <cell r="F132" t="str">
            <v>нд</v>
          </cell>
          <cell r="G132">
            <v>2025</v>
          </cell>
          <cell r="I132">
            <v>0</v>
          </cell>
          <cell r="K132">
            <v>2.0132099999999999</v>
          </cell>
          <cell r="CP132" t="str">
            <v>изменение состава имущества</v>
          </cell>
        </row>
        <row r="133">
          <cell r="B133" t="str">
            <v>Реконструкция ВЛ-0,4(0,23)кВ в ВЛИ-0,4кВ ТП - 172 ф. "Мурманская-Уткинская" г.Артем</v>
          </cell>
          <cell r="C133" t="str">
            <v>Р_ДЭСК_032</v>
          </cell>
          <cell r="E133">
            <v>2025</v>
          </cell>
          <cell r="F133" t="str">
            <v>нд</v>
          </cell>
          <cell r="G133">
            <v>2025</v>
          </cell>
          <cell r="I133">
            <v>0</v>
          </cell>
          <cell r="K133">
            <v>1.88232</v>
          </cell>
          <cell r="CP133" t="str">
            <v>изменение состава имущества</v>
          </cell>
        </row>
        <row r="134">
          <cell r="B134" t="str">
            <v>Реконструкция ВЛ-0,4(0,23)кВ в ВЛИ-0,4кВ ТП - 172 ф. "Освещение Поселка" г.Артем</v>
          </cell>
          <cell r="C134" t="str">
            <v>Р_ДЭСК_033</v>
          </cell>
          <cell r="E134">
            <v>2025</v>
          </cell>
          <cell r="F134" t="str">
            <v>нд</v>
          </cell>
          <cell r="G134">
            <v>2025</v>
          </cell>
          <cell r="I134">
            <v>0</v>
          </cell>
          <cell r="K134">
            <v>1.7314400000000001</v>
          </cell>
          <cell r="CP134" t="str">
            <v>изменение состава имущества</v>
          </cell>
        </row>
        <row r="135">
          <cell r="B135" t="str">
            <v>Реконструкция ВЛ-0,4(0,23)кВ в ВЛИ-0,4кВ КТП - 6 ф. "Набережная" с.Новопокровка Красноармейский район</v>
          </cell>
          <cell r="C135" t="str">
            <v>Р_ДЭСК_034</v>
          </cell>
          <cell r="E135">
            <v>2025</v>
          </cell>
          <cell r="F135" t="str">
            <v>нд</v>
          </cell>
          <cell r="G135">
            <v>2025</v>
          </cell>
          <cell r="I135">
            <v>0</v>
          </cell>
          <cell r="K135">
            <v>4.9055299999999997</v>
          </cell>
          <cell r="CP135" t="str">
            <v>изменение состава имущества</v>
          </cell>
        </row>
        <row r="136">
          <cell r="B136" t="str">
            <v>Реконструкция ВЛ-0,4(0,23)кВ в ВЛИ-0,4кВ КТП - 2  ф."Милеоративная"с.Пожарское Пожарский район</v>
          </cell>
          <cell r="C136" t="str">
            <v>Р_ДЭСК_035</v>
          </cell>
          <cell r="E136">
            <v>2025</v>
          </cell>
          <cell r="F136" t="str">
            <v>нд</v>
          </cell>
          <cell r="G136">
            <v>2025</v>
          </cell>
          <cell r="I136">
            <v>0</v>
          </cell>
          <cell r="K136">
            <v>1.4019299999999999</v>
          </cell>
          <cell r="CP136" t="str">
            <v>изменение состава имущества</v>
          </cell>
        </row>
        <row r="137">
          <cell r="B137" t="str">
            <v>Реконструкция ВЛ-0,4(0,23)кВ в ВЛИ-0,4кВ КТП - 2 ф."50-л Октября"с.Пожарское Пожарский район</v>
          </cell>
          <cell r="C137" t="str">
            <v>Р_ДЭСК_036</v>
          </cell>
          <cell r="E137">
            <v>2025</v>
          </cell>
          <cell r="F137" t="str">
            <v>нд</v>
          </cell>
          <cell r="G137">
            <v>2025</v>
          </cell>
          <cell r="I137">
            <v>0</v>
          </cell>
          <cell r="K137">
            <v>1.9084700000000001</v>
          </cell>
          <cell r="CP137" t="str">
            <v>изменение состава имущества</v>
          </cell>
        </row>
        <row r="138">
          <cell r="B138" t="str">
            <v>Реконструкция ВЛ-0,4(0,23)кВ в ВЛИ-0,4кВ  КТП - 2 ф."Стрельникова"с.Пожарское Пожарский район</v>
          </cell>
          <cell r="C138" t="str">
            <v>Р_ДЭСК_037</v>
          </cell>
          <cell r="E138">
            <v>2025</v>
          </cell>
          <cell r="F138" t="str">
            <v>нд</v>
          </cell>
          <cell r="G138">
            <v>2025</v>
          </cell>
          <cell r="I138">
            <v>0</v>
          </cell>
          <cell r="K138">
            <v>5.5144799999999998</v>
          </cell>
          <cell r="CP138" t="str">
            <v>изменение состава имущества</v>
          </cell>
        </row>
        <row r="139">
          <cell r="B139" t="str">
            <v>Реконструкция ВЛ-0,4(0,23)кВ в ВЛИ-0,4кВ КТП - 2 ф."Насосная"с.Пожарское Пожарский район</v>
          </cell>
          <cell r="C139" t="str">
            <v>Р_ДЭСК_038</v>
          </cell>
          <cell r="E139">
            <v>2025</v>
          </cell>
          <cell r="F139" t="str">
            <v>нд</v>
          </cell>
          <cell r="G139">
            <v>2025</v>
          </cell>
          <cell r="I139">
            <v>0</v>
          </cell>
          <cell r="K139">
            <v>0.55686999999999998</v>
          </cell>
          <cell r="CP139" t="str">
            <v>изменение состава имущества</v>
          </cell>
        </row>
        <row r="140">
          <cell r="B140" t="str">
            <v>Реконструкция КЛ-10 кВ Ф-5 от ПС «Лесозаводск» до опоры №1 г.Лесозаводск</v>
          </cell>
          <cell r="C140" t="str">
            <v>Р_ДЭСК_053</v>
          </cell>
          <cell r="E140">
            <v>2025</v>
          </cell>
          <cell r="F140" t="str">
            <v>нд</v>
          </cell>
          <cell r="G140">
            <v>2025</v>
          </cell>
          <cell r="I140">
            <v>0</v>
          </cell>
          <cell r="K140">
            <v>2.4492099999999999</v>
          </cell>
          <cell r="CP140" t="str">
            <v>изменение состава имущества</v>
          </cell>
        </row>
        <row r="141">
          <cell r="B141" t="str">
            <v>Реконструкция ВЛ-10 кВ Ф-1 ПС-35/10кВ "Уссури" от опоры №1 до опоры №39 г.Лесозаводск</v>
          </cell>
          <cell r="C141" t="str">
            <v>Р_ДЭСК_054</v>
          </cell>
          <cell r="E141">
            <v>2025</v>
          </cell>
          <cell r="F141" t="str">
            <v>нд</v>
          </cell>
          <cell r="G141">
            <v>2025</v>
          </cell>
          <cell r="I141">
            <v>0</v>
          </cell>
          <cell r="K141">
            <v>2.9681299999999999</v>
          </cell>
          <cell r="CP141" t="str">
            <v>изменение состава имущества</v>
          </cell>
        </row>
        <row r="142">
          <cell r="B142" t="str">
            <v>Реконструкция ВЛ-10 кВ Ф-16 ПС-220/35/10кВ "Лесозаводск" от опоры №1 до опоры №11 (г.Лесозаводск</v>
          </cell>
          <cell r="C142" t="str">
            <v>Р_ДЭСК_055</v>
          </cell>
          <cell r="E142">
            <v>2025</v>
          </cell>
          <cell r="F142" t="str">
            <v>нд</v>
          </cell>
          <cell r="G142">
            <v>2025</v>
          </cell>
          <cell r="I142">
            <v>0</v>
          </cell>
          <cell r="K142">
            <v>0.87148999999999999</v>
          </cell>
          <cell r="CP142" t="str">
            <v>изменение состава имущества</v>
          </cell>
        </row>
        <row r="143">
          <cell r="B143" t="str">
            <v>Реконструкция ВЛИ-0,4 кВ от ТП-76 г.Лесозаводск</v>
          </cell>
          <cell r="C143" t="str">
            <v>Р_ДЭСК_060</v>
          </cell>
          <cell r="E143">
            <v>2025</v>
          </cell>
          <cell r="F143" t="str">
            <v>нд</v>
          </cell>
          <cell r="G143">
            <v>2025</v>
          </cell>
          <cell r="I143">
            <v>0</v>
          </cell>
          <cell r="K143">
            <v>1.1658999999999999</v>
          </cell>
          <cell r="CP143" t="str">
            <v>изменение состава имущества</v>
          </cell>
        </row>
        <row r="144">
          <cell r="B144" t="str">
            <v>Реконструкция ВЛИ-0,4 кВ от КТПН-65 г.Лесозаводск</v>
          </cell>
          <cell r="C144" t="str">
            <v>Р_ДЭСК_061</v>
          </cell>
          <cell r="E144">
            <v>2025</v>
          </cell>
          <cell r="F144" t="str">
            <v>нд</v>
          </cell>
          <cell r="G144">
            <v>2025</v>
          </cell>
          <cell r="I144">
            <v>0</v>
          </cell>
          <cell r="K144">
            <v>4.6112099999999998</v>
          </cell>
          <cell r="CP144" t="str">
            <v>изменение состава имущества</v>
          </cell>
        </row>
        <row r="145">
          <cell r="B145" t="str">
            <v>Реконструкция ВЛ-0,4 кВ КТП № 10   "ЛДК" ф."Юбилейная"  г.Дальнереченск</v>
          </cell>
          <cell r="C145" t="str">
            <v>Р_ДЭСК_062</v>
          </cell>
          <cell r="E145">
            <v>2025</v>
          </cell>
          <cell r="F145" t="str">
            <v>нд</v>
          </cell>
          <cell r="G145">
            <v>2025</v>
          </cell>
          <cell r="I145">
            <v>0</v>
          </cell>
          <cell r="K145">
            <v>2.0051453160000001</v>
          </cell>
          <cell r="CP145" t="str">
            <v>изменение состава имущества</v>
          </cell>
        </row>
        <row r="146">
          <cell r="B146" t="str">
            <v>Реконструкция ВЛ-0,4 кВ КТП № 10 "ЛДК" ф."Мелиоративная"  г.Дальнереченск</v>
          </cell>
          <cell r="C146" t="str">
            <v>Р_ДЭСК_065</v>
          </cell>
          <cell r="E146">
            <v>2025</v>
          </cell>
          <cell r="F146" t="str">
            <v>нд</v>
          </cell>
          <cell r="G146">
            <v>2025</v>
          </cell>
          <cell r="I146">
            <v>0</v>
          </cell>
          <cell r="K146">
            <v>2.604454944</v>
          </cell>
          <cell r="CP146" t="str">
            <v>изменение состава имущества</v>
          </cell>
        </row>
        <row r="147">
          <cell r="B147" t="str">
            <v xml:space="preserve">Реконструкция ВЛ-0,4 кВ  КТП-46 ф. "пер. Восточный" г.Дальнереченск </v>
          </cell>
          <cell r="C147" t="str">
            <v>Р_ДЭСК_066</v>
          </cell>
          <cell r="E147">
            <v>2025</v>
          </cell>
          <cell r="F147" t="str">
            <v>нд</v>
          </cell>
          <cell r="G147">
            <v>2025</v>
          </cell>
          <cell r="I147">
            <v>0</v>
          </cell>
          <cell r="K147">
            <v>2.7698736479999999</v>
          </cell>
          <cell r="CP147" t="str">
            <v>изменение состава имущества</v>
          </cell>
        </row>
        <row r="148">
          <cell r="B148" t="str">
            <v>Реконструкция ВЛ-0,4 кВ КТП-71 ф. "Строительная" г.Дальнереченск, с.Лазо</v>
          </cell>
          <cell r="C148" t="str">
            <v>Р_ДЭСК_067</v>
          </cell>
          <cell r="E148">
            <v>2025</v>
          </cell>
          <cell r="F148" t="str">
            <v>нд</v>
          </cell>
          <cell r="G148">
            <v>2025</v>
          </cell>
          <cell r="I148">
            <v>0</v>
          </cell>
          <cell r="K148">
            <v>3.8327</v>
          </cell>
          <cell r="CP148" t="str">
            <v>изменение состава имущества</v>
          </cell>
        </row>
        <row r="149">
          <cell r="B149" t="str">
            <v>Реконструкция ВЛ-0,4 кВ КТП-71 ф. "Советская" г.Дальнереченск, с.Лазо</v>
          </cell>
          <cell r="C149" t="str">
            <v>Р_ДЭСК_068</v>
          </cell>
          <cell r="E149">
            <v>2025</v>
          </cell>
          <cell r="F149" t="str">
            <v>нд</v>
          </cell>
          <cell r="G149">
            <v>2025</v>
          </cell>
          <cell r="I149">
            <v>0</v>
          </cell>
          <cell r="K149">
            <v>4.0250500000000002</v>
          </cell>
          <cell r="CP149" t="str">
            <v>изменение состава имущества</v>
          </cell>
        </row>
        <row r="150">
          <cell r="B150" t="str">
            <v>Реконструкция ВЛ-0,4 кВ  ТП-15 "ЛДК" ф."Репина " г.Дальнереченск</v>
          </cell>
          <cell r="C150" t="str">
            <v>Р_ДЭСК_069</v>
          </cell>
          <cell r="E150">
            <v>2025</v>
          </cell>
          <cell r="F150" t="str">
            <v>нд</v>
          </cell>
          <cell r="G150">
            <v>2025</v>
          </cell>
          <cell r="I150">
            <v>0</v>
          </cell>
          <cell r="K150">
            <v>3.1206477120000002</v>
          </cell>
          <cell r="CP150" t="str">
            <v>изменение состава имущества</v>
          </cell>
        </row>
        <row r="151">
          <cell r="B151" t="str">
            <v>Реконструкция ВЛ-0,4 кВ КТП - 13 ф."Баня" г.Дальнереченск</v>
          </cell>
          <cell r="C151" t="str">
            <v>Р_ДЭСК_070</v>
          </cell>
          <cell r="E151">
            <v>2025</v>
          </cell>
          <cell r="F151" t="str">
            <v>нд</v>
          </cell>
          <cell r="G151">
            <v>2025</v>
          </cell>
          <cell r="I151">
            <v>0</v>
          </cell>
          <cell r="K151">
            <v>1.5317175119999999</v>
          </cell>
          <cell r="CP151" t="str">
            <v>изменение состава имущества</v>
          </cell>
        </row>
        <row r="152">
          <cell r="B152" t="str">
            <v>Реконструкция ВЛ-0,4(0,23)кВ в ВЛИ-0,4кВ КТП-9 ф." Освещение поселка"</v>
          </cell>
          <cell r="C152" t="str">
            <v>Р_ДЭСК_071</v>
          </cell>
          <cell r="E152">
            <v>2025</v>
          </cell>
          <cell r="F152" t="str">
            <v>нд</v>
          </cell>
          <cell r="G152">
            <v>2025</v>
          </cell>
          <cell r="I152">
            <v>0</v>
          </cell>
          <cell r="K152">
            <v>1.2926390000000001</v>
          </cell>
          <cell r="CP152" t="str">
            <v>изменение состава имущества</v>
          </cell>
        </row>
        <row r="153">
          <cell r="B153" t="str">
            <v>Реконструкция ВЛ-0,4(0,23)кВ в ВЛИ-0,4кВ КТП-9 ф. "Вахрушева"</v>
          </cell>
          <cell r="C153" t="str">
            <v>Р_ДЭСК_072</v>
          </cell>
          <cell r="E153">
            <v>2025</v>
          </cell>
          <cell r="F153" t="str">
            <v>нд</v>
          </cell>
          <cell r="G153">
            <v>2025</v>
          </cell>
          <cell r="I153">
            <v>0</v>
          </cell>
          <cell r="K153">
            <v>1.218944</v>
          </cell>
          <cell r="CP153" t="str">
            <v>изменение состава имущества</v>
          </cell>
        </row>
        <row r="154">
          <cell r="B154" t="str">
            <v>Реконструкция ВЛ-0,4(0,23)кВ в ВЛИ-0,4кВ КТП-17/1 ф. "Ставропольская"</v>
          </cell>
          <cell r="C154" t="str">
            <v>Р_ДЭСК_073</v>
          </cell>
          <cell r="E154">
            <v>2025</v>
          </cell>
          <cell r="F154" t="str">
            <v>нд</v>
          </cell>
          <cell r="G154">
            <v>2025</v>
          </cell>
          <cell r="I154">
            <v>0</v>
          </cell>
          <cell r="K154">
            <v>1.8057129999999999</v>
          </cell>
          <cell r="CP154" t="str">
            <v>изменение состава имущества</v>
          </cell>
        </row>
        <row r="155">
          <cell r="B155" t="str">
            <v>Реконструкция ВЛ-0,4(0,23)кВ в ВЛИ-0,4кВ ТП -8 ф. "Котельная"</v>
          </cell>
          <cell r="C155" t="str">
            <v>Р_ДЭСК_074</v>
          </cell>
          <cell r="E155">
            <v>2025</v>
          </cell>
          <cell r="F155" t="str">
            <v>нд</v>
          </cell>
          <cell r="G155">
            <v>2025</v>
          </cell>
          <cell r="I155">
            <v>0</v>
          </cell>
          <cell r="K155">
            <v>0.27509449000000002</v>
          </cell>
          <cell r="CP155" t="str">
            <v>изменение состава имущества</v>
          </cell>
        </row>
        <row r="156">
          <cell r="B156" t="str">
            <v>Реконструкция ВЛ-0,4(0,23)кВ в ВЛИ-0,4кВ ТП -8 ф. "Донбасская"</v>
          </cell>
          <cell r="C156" t="str">
            <v>Р_ДЭСК_075</v>
          </cell>
          <cell r="E156">
            <v>2025</v>
          </cell>
          <cell r="F156" t="str">
            <v>нд</v>
          </cell>
          <cell r="G156">
            <v>2025</v>
          </cell>
          <cell r="I156">
            <v>0</v>
          </cell>
          <cell r="K156">
            <v>0.15975163000000001</v>
          </cell>
          <cell r="CP156" t="str">
            <v>изменение состава имущества</v>
          </cell>
        </row>
        <row r="157">
          <cell r="B157" t="str">
            <v>Реконструкция ВЛ-0,4(0,23)кВ в ВЛИ-0,4кВ  КТП -7/1  ф. "2-я Рабочая-пер. Севский"</v>
          </cell>
          <cell r="C157" t="str">
            <v>Р_ДЭСК_076</v>
          </cell>
          <cell r="E157">
            <v>2025</v>
          </cell>
          <cell r="F157" t="str">
            <v>нд</v>
          </cell>
          <cell r="G157">
            <v>2025</v>
          </cell>
          <cell r="I157">
            <v>0</v>
          </cell>
          <cell r="K157">
            <v>2.0817610000000002</v>
          </cell>
          <cell r="CP157" t="str">
            <v>изменение состава имущества</v>
          </cell>
        </row>
        <row r="158">
          <cell r="B158" t="str">
            <v>Реконструкция ВЛ-0,4(0,23)кВ в ВЛИ-0,4кВ  КТП -7/1  ф. "Севская"</v>
          </cell>
          <cell r="C158" t="str">
            <v>Р_ДЭСК_077</v>
          </cell>
          <cell r="E158">
            <v>2025</v>
          </cell>
          <cell r="F158" t="str">
            <v>нд</v>
          </cell>
          <cell r="G158">
            <v>2025</v>
          </cell>
          <cell r="I158">
            <v>0</v>
          </cell>
          <cell r="K158">
            <v>1.75481551</v>
          </cell>
          <cell r="CP158" t="str">
            <v>изменение состава имущества</v>
          </cell>
        </row>
        <row r="159">
          <cell r="B159" t="str">
            <v>Реконструкция ВЛ-0,4(0,23)кВ в ВЛИ-0,4кВ  КТП -7/1  ф. "пер. Севский-2"</v>
          </cell>
          <cell r="C159" t="str">
            <v>Р_ДЭСК_078</v>
          </cell>
          <cell r="E159">
            <v>2025</v>
          </cell>
          <cell r="F159" t="str">
            <v>нд</v>
          </cell>
          <cell r="G159">
            <v>2025</v>
          </cell>
          <cell r="I159">
            <v>0</v>
          </cell>
          <cell r="K159">
            <v>0.17957200000000001</v>
          </cell>
          <cell r="CP159" t="str">
            <v>изменение состава имущества</v>
          </cell>
        </row>
        <row r="160">
          <cell r="B160" t="str">
            <v>Реконструкция ВЛ-0,4(0,23)кВ в ВЛИ-0,4кВ  КТП -9  ф. "Больница", ф."Клуб"</v>
          </cell>
          <cell r="C160" t="str">
            <v>Р_ДЭСК_079</v>
          </cell>
          <cell r="E160">
            <v>2025</v>
          </cell>
          <cell r="F160" t="str">
            <v>нд</v>
          </cell>
          <cell r="G160">
            <v>2025</v>
          </cell>
          <cell r="I160">
            <v>0</v>
          </cell>
          <cell r="K160">
            <v>0.77188100000000004</v>
          </cell>
          <cell r="CP160" t="str">
            <v>изменение состава имущества</v>
          </cell>
        </row>
        <row r="161">
          <cell r="B161" t="str">
            <v>Реконструкция ВЛ-0,4(0,23)кВ в ВЛИ-0,4кВ  КТП -13  ф. "Пугачева-Мурманская"</v>
          </cell>
          <cell r="C161" t="str">
            <v>Р_ДЭСК_080</v>
          </cell>
          <cell r="E161">
            <v>2025</v>
          </cell>
          <cell r="F161" t="str">
            <v>нд</v>
          </cell>
          <cell r="G161">
            <v>2025</v>
          </cell>
          <cell r="I161">
            <v>0</v>
          </cell>
          <cell r="K161">
            <v>0.79534199999999999</v>
          </cell>
          <cell r="CP161" t="str">
            <v>изменение состава имущества</v>
          </cell>
        </row>
        <row r="162">
          <cell r="B162" t="str">
            <v>Реконструкция ВЛ-0,4(0,23)кВ в ВЛИ-0,4кВ  КТП -13  ф. "Брянская"</v>
          </cell>
          <cell r="C162" t="str">
            <v>Р_ДЭСК_081</v>
          </cell>
          <cell r="E162">
            <v>2025</v>
          </cell>
          <cell r="F162" t="str">
            <v>нд</v>
          </cell>
          <cell r="G162">
            <v>2025</v>
          </cell>
          <cell r="I162">
            <v>0</v>
          </cell>
          <cell r="K162">
            <v>1.0519879999999999</v>
          </cell>
          <cell r="CP162" t="str">
            <v>изменение состава имущества</v>
          </cell>
        </row>
        <row r="163">
          <cell r="B163" t="str">
            <v>Реконструкция ВЛ-0,4(0,23)кВ в ВЛИ-0,4кВ  КТП -13  ф. "Брянская-1"</v>
          </cell>
          <cell r="C163" t="str">
            <v>Р_ДЭСК_082</v>
          </cell>
          <cell r="E163">
            <v>2025</v>
          </cell>
          <cell r="F163" t="str">
            <v>нд</v>
          </cell>
          <cell r="G163">
            <v>2025</v>
          </cell>
          <cell r="I163">
            <v>0</v>
          </cell>
          <cell r="K163">
            <v>0.60734299999999997</v>
          </cell>
          <cell r="CP163" t="str">
            <v>изменение состава имущества</v>
          </cell>
        </row>
        <row r="164">
          <cell r="B164" t="str">
            <v>Реконструкция ВЛ-0,4(0,23)кВ в ВЛИ-0,4кВ  КТП -13  ф. "Курская-Орловская СИП"</v>
          </cell>
          <cell r="C164" t="str">
            <v>Р_ДЭСК_083</v>
          </cell>
          <cell r="E164">
            <v>2025</v>
          </cell>
          <cell r="F164" t="str">
            <v>нд</v>
          </cell>
          <cell r="G164">
            <v>2025</v>
          </cell>
          <cell r="I164">
            <v>0</v>
          </cell>
          <cell r="K164">
            <v>1.795912</v>
          </cell>
          <cell r="CP164" t="str">
            <v>изменение состава имущества</v>
          </cell>
        </row>
        <row r="165">
          <cell r="B165" t="str">
            <v>Реконструкция ВЛ-0,4(0,23)кВ в ВЛИ-0,4кВ  ТП -61  ф. "Карьерная-Джамбула"</v>
          </cell>
          <cell r="C165" t="str">
            <v>Р_ДЭСК_084</v>
          </cell>
          <cell r="E165">
            <v>2025</v>
          </cell>
          <cell r="F165" t="str">
            <v>нд</v>
          </cell>
          <cell r="G165">
            <v>2025</v>
          </cell>
          <cell r="I165">
            <v>0</v>
          </cell>
          <cell r="K165">
            <v>1.6877059999999999</v>
          </cell>
          <cell r="CP165" t="str">
            <v>изменение состава имущества</v>
          </cell>
        </row>
        <row r="166">
          <cell r="B166" t="str">
            <v>Реконструкция ВЛ-0,4(0,23)кВ в ВЛИ-0,4кВ  ТП -61  ф. "Пограничная-магазин"</v>
          </cell>
          <cell r="C166" t="str">
            <v>Р_ДЭСК_085</v>
          </cell>
          <cell r="E166">
            <v>2025</v>
          </cell>
          <cell r="F166" t="str">
            <v>нд</v>
          </cell>
          <cell r="G166">
            <v>2025</v>
          </cell>
          <cell r="I166">
            <v>0</v>
          </cell>
          <cell r="K166">
            <v>0.84275299999999997</v>
          </cell>
          <cell r="CP166" t="str">
            <v>изменение состава имущества</v>
          </cell>
        </row>
        <row r="167">
          <cell r="B167" t="str">
            <v>Реконструкция ВЛ-0,4(0,23)кВ в ВЛИ-0,4кВ  ТП -61  ф. "Реабилитационный центр"</v>
          </cell>
          <cell r="C167" t="str">
            <v>Р_ДЭСК_086</v>
          </cell>
          <cell r="E167">
            <v>2025</v>
          </cell>
          <cell r="F167" t="str">
            <v>нд</v>
          </cell>
          <cell r="G167">
            <v>2025</v>
          </cell>
          <cell r="I167">
            <v>0</v>
          </cell>
          <cell r="K167">
            <v>0.85592500000000005</v>
          </cell>
          <cell r="CP167" t="str">
            <v>изменение состава имущества</v>
          </cell>
        </row>
        <row r="168">
          <cell r="B168" t="str">
            <v>Реконструкция ВЛ-0,4(0,23)кВ в ВЛИ-0,4кВ  ТП -61  ф. "пер. Овражный"</v>
          </cell>
          <cell r="C168" t="str">
            <v>Р_ДЭСК_087</v>
          </cell>
          <cell r="E168">
            <v>2025</v>
          </cell>
          <cell r="F168" t="str">
            <v>нд</v>
          </cell>
          <cell r="G168">
            <v>2025</v>
          </cell>
          <cell r="I168">
            <v>0</v>
          </cell>
          <cell r="K168">
            <v>0.57583700000000004</v>
          </cell>
          <cell r="CP168" t="str">
            <v>изменение состава имущества</v>
          </cell>
        </row>
        <row r="169">
          <cell r="B169" t="str">
            <v>Реконструкция ВЛ-0,4(0,23)кВ в ВЛИ-0,4кВ  КТП-3  ф. "Советская" с. Новопокровка</v>
          </cell>
          <cell r="C169" t="str">
            <v>Р_ДЭСК_088</v>
          </cell>
          <cell r="E169">
            <v>2025</v>
          </cell>
          <cell r="F169" t="str">
            <v>нд</v>
          </cell>
          <cell r="G169">
            <v>2025</v>
          </cell>
          <cell r="I169">
            <v>0</v>
          </cell>
          <cell r="K169">
            <v>1.4761147100000001</v>
          </cell>
          <cell r="CP169" t="str">
            <v>изменение состава имущества</v>
          </cell>
        </row>
        <row r="170">
          <cell r="B170" t="str">
            <v>Реконструкция ВЛ-0,4(0,23)кВ в ВЛИ-0,4кВ  КТП-13  ф. "Полтавская" с. Новопокровка</v>
          </cell>
          <cell r="C170" t="str">
            <v>Р_ДЭСК_089</v>
          </cell>
          <cell r="E170">
            <v>2025</v>
          </cell>
          <cell r="F170" t="str">
            <v>нд</v>
          </cell>
          <cell r="G170">
            <v>2025</v>
          </cell>
          <cell r="I170">
            <v>0</v>
          </cell>
          <cell r="K170">
            <v>2.81037458</v>
          </cell>
          <cell r="CP170" t="str">
            <v>изменение состава имущества</v>
          </cell>
        </row>
        <row r="171">
          <cell r="B171" t="str">
            <v>Реконструкция ВЛ-0,4(0,23)кВ в ВЛИ-0,4кВ  КТП-4  ф. "7й Магазин" г. Дальнереченск</v>
          </cell>
          <cell r="C171" t="str">
            <v>Р_ДЭСК_090</v>
          </cell>
          <cell r="E171">
            <v>2025</v>
          </cell>
          <cell r="F171" t="str">
            <v>нд</v>
          </cell>
          <cell r="G171">
            <v>2025</v>
          </cell>
          <cell r="I171">
            <v>0</v>
          </cell>
          <cell r="K171">
            <v>3.7328163999999999</v>
          </cell>
          <cell r="CP171" t="str">
            <v>изменение состава имущества</v>
          </cell>
        </row>
        <row r="172">
          <cell r="B172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72" t="str">
            <v>Р_ДЭСК_091</v>
          </cell>
          <cell r="E172">
            <v>2025</v>
          </cell>
          <cell r="F172" t="str">
            <v>нд</v>
          </cell>
          <cell r="G172">
            <v>2025</v>
          </cell>
          <cell r="I172">
            <v>0</v>
          </cell>
          <cell r="K172">
            <v>5.6686641099999999</v>
          </cell>
          <cell r="CP172" t="str">
            <v>изменение состава имущества</v>
          </cell>
        </row>
        <row r="173">
          <cell r="B173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73" t="str">
            <v>Р_ДЭСК_092</v>
          </cell>
          <cell r="E173">
            <v>2025</v>
          </cell>
          <cell r="F173" t="str">
            <v>нд</v>
          </cell>
          <cell r="G173">
            <v>2025</v>
          </cell>
          <cell r="I173">
            <v>0</v>
          </cell>
          <cell r="K173">
            <v>3.6655992829199997</v>
          </cell>
          <cell r="CP173" t="str">
            <v>изменение состава имущества</v>
          </cell>
        </row>
        <row r="174">
          <cell r="B174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74" t="str">
            <v>Р_ДЭСК_093</v>
          </cell>
          <cell r="E174">
            <v>2025</v>
          </cell>
          <cell r="F174" t="str">
            <v>нд</v>
          </cell>
          <cell r="G174">
            <v>2025</v>
          </cell>
          <cell r="I174">
            <v>0</v>
          </cell>
          <cell r="K174">
            <v>6.1435906339680004</v>
          </cell>
          <cell r="CP174" t="str">
            <v>изменение состава имущества</v>
          </cell>
        </row>
        <row r="175">
          <cell r="B175" t="str">
            <v>Реконструкция ВЛ-10 кВ на ТП-2158: провод СИП-3 1х95 длиной 178 метров на ж/б опорах</v>
          </cell>
          <cell r="C175" t="str">
            <v>Р_ДЭСК_094</v>
          </cell>
          <cell r="E175">
            <v>2025</v>
          </cell>
          <cell r="F175" t="str">
            <v>нд</v>
          </cell>
          <cell r="G175">
            <v>2025</v>
          </cell>
          <cell r="I175">
            <v>0</v>
          </cell>
          <cell r="K175">
            <v>0.48091667529600002</v>
          </cell>
          <cell r="CP175" t="str">
            <v>изменение состава имущества</v>
          </cell>
        </row>
        <row r="176">
          <cell r="B176" t="str">
            <v>Монтаж  КЛ-6,0 кВ ТП-722-ТП-724 :прокладка КЛ-6,0 кВ ААБл-6 3х240 длиной 140 метров</v>
          </cell>
          <cell r="C176" t="str">
            <v>Р_ДЭСК_095</v>
          </cell>
          <cell r="E176">
            <v>2025</v>
          </cell>
          <cell r="F176" t="str">
            <v>нд</v>
          </cell>
          <cell r="G176">
            <v>2025</v>
          </cell>
          <cell r="I176">
            <v>0</v>
          </cell>
          <cell r="K176">
            <v>4.5673505650559996</v>
          </cell>
          <cell r="CP176" t="str">
            <v>изменение состава имущества</v>
          </cell>
        </row>
        <row r="177">
          <cell r="B177" t="str">
            <v>Монтаж  КЛ-6,0 кВ ТП-281-ТП-284 :прокладка КЛ-6,0 кВ ААБл-6 3х240 длиной 100 метров</v>
          </cell>
          <cell r="C177" t="str">
            <v>Р_ДЭСК_096</v>
          </cell>
          <cell r="E177">
            <v>2025</v>
          </cell>
          <cell r="F177" t="str">
            <v>нд</v>
          </cell>
          <cell r="G177">
            <v>2025</v>
          </cell>
          <cell r="I177">
            <v>0</v>
          </cell>
          <cell r="K177">
            <v>3.3480179301599997</v>
          </cell>
          <cell r="CP177" t="str">
            <v>изменение состава имущества</v>
          </cell>
        </row>
        <row r="178">
          <cell r="B178" t="str">
            <v xml:space="preserve">Реконструкция ВЛ-0,4 кВ  КТП № 19 ф."2-я Набережная"  </v>
          </cell>
          <cell r="C178" t="str">
            <v>L_ДЭСК_043</v>
          </cell>
          <cell r="E178">
            <v>2026</v>
          </cell>
          <cell r="F178">
            <v>2026</v>
          </cell>
          <cell r="I178">
            <v>2.753560968348304</v>
          </cell>
          <cell r="K178">
            <v>2.753560968348304</v>
          </cell>
          <cell r="CP178" t="str">
            <v>изменение состава имущества</v>
          </cell>
        </row>
        <row r="179">
          <cell r="B179" t="str">
            <v xml:space="preserve">Реконструкция ВЛ-0,4 кВ  КТП № 19 ф."Рабочая"  </v>
          </cell>
          <cell r="C179" t="str">
            <v>L_ДЭСК_044</v>
          </cell>
          <cell r="E179">
            <v>2026</v>
          </cell>
          <cell r="F179">
            <v>2026</v>
          </cell>
          <cell r="I179">
            <v>1.043612253380936</v>
          </cell>
          <cell r="K179">
            <v>1.043612253380936</v>
          </cell>
          <cell r="CP179" t="str">
            <v>изменение состава имущества</v>
          </cell>
        </row>
        <row r="180">
          <cell r="B180" t="str">
            <v xml:space="preserve">Реконструкция ВЛ-0,4 кВ  КТП № 19 ф."НГЧ"  </v>
          </cell>
          <cell r="C180" t="str">
            <v>L_ДЭСК_045</v>
          </cell>
          <cell r="E180">
            <v>2026</v>
          </cell>
          <cell r="F180">
            <v>2026</v>
          </cell>
          <cell r="I180">
            <v>2.0656663906536652</v>
          </cell>
          <cell r="K180">
            <v>2.0656663906536652</v>
          </cell>
          <cell r="CP180" t="str">
            <v>изменение состава имущества</v>
          </cell>
        </row>
        <row r="181">
          <cell r="B181" t="str">
            <v xml:space="preserve">Реконструкция ВЛ-0,4 кВ  КТП № 19 ф."ПЧ"  </v>
          </cell>
          <cell r="C181" t="str">
            <v>L_ДЭСК_046</v>
          </cell>
          <cell r="E181">
            <v>2026</v>
          </cell>
          <cell r="F181">
            <v>2026</v>
          </cell>
          <cell r="I181">
            <v>1.9674985612482969</v>
          </cell>
          <cell r="K181">
            <v>1.9674985612482969</v>
          </cell>
          <cell r="CP181" t="str">
            <v>изменение состава имущества</v>
          </cell>
        </row>
        <row r="182">
          <cell r="B182" t="str">
            <v xml:space="preserve">Реконструкция ВЛ-0,4 кВ  КТП № 19 ф."1-я Набережная"  </v>
          </cell>
          <cell r="C182" t="str">
            <v>L_ДЭСК_047</v>
          </cell>
          <cell r="E182">
            <v>2026</v>
          </cell>
          <cell r="F182">
            <v>2026</v>
          </cell>
          <cell r="I182">
            <v>1.4159547609867884</v>
          </cell>
          <cell r="K182">
            <v>1.4159547609867884</v>
          </cell>
          <cell r="CP182" t="str">
            <v>изменение состава имущества</v>
          </cell>
        </row>
        <row r="183">
          <cell r="B183" t="str">
            <v>Реконструкция ВЛ-0,4 кВ  ф."Краснояровка"  до новой СТП</v>
          </cell>
          <cell r="C183" t="str">
            <v>L_ДЭСК_048</v>
          </cell>
          <cell r="E183">
            <v>2026</v>
          </cell>
          <cell r="F183">
            <v>2026</v>
          </cell>
          <cell r="I183">
            <v>2.8584330419070576</v>
          </cell>
          <cell r="K183">
            <v>2.8584330419070576</v>
          </cell>
          <cell r="CP183" t="str">
            <v>изменение состава имущества</v>
          </cell>
        </row>
        <row r="184">
          <cell r="B184" t="str">
            <v>Реконструкция ВЛ-10 кВ Ф. № 5 ПС "ЛАЗО" с установкой новой СТП 10/04 кВ</v>
          </cell>
          <cell r="C184" t="str">
            <v>L_ДЭСК_049</v>
          </cell>
          <cell r="E184">
            <v>2026</v>
          </cell>
          <cell r="F184">
            <v>2026</v>
          </cell>
          <cell r="I184">
            <v>2.7926199064657919</v>
          </cell>
          <cell r="K184">
            <v>2.7926199064657919</v>
          </cell>
          <cell r="CP184" t="str">
            <v>изменение состава имущества</v>
          </cell>
        </row>
        <row r="185">
          <cell r="B185" t="str">
            <v xml:space="preserve">Реконструкция ВЛ-0,4 кВ  КТП № 132 ф."Таврическая"  </v>
          </cell>
          <cell r="C185" t="str">
            <v>L_ДЭСК_052</v>
          </cell>
          <cell r="E185">
            <v>2026</v>
          </cell>
          <cell r="F185">
            <v>2026</v>
          </cell>
          <cell r="I185">
            <v>1.7156543304184628</v>
          </cell>
          <cell r="K185">
            <v>1.7156543304184628</v>
          </cell>
          <cell r="CP185" t="str">
            <v>изменение состава имущества</v>
          </cell>
        </row>
        <row r="186">
          <cell r="B186" t="str">
            <v>Реконструкция ВЛ-0,4 кВ  КТП № 12 ф. "Украинская"  с. Новопокровка</v>
          </cell>
          <cell r="C186" t="str">
            <v>L_ДЭСК_054</v>
          </cell>
          <cell r="E186">
            <v>2026</v>
          </cell>
          <cell r="F186">
            <v>2026</v>
          </cell>
          <cell r="I186">
            <v>2.9732884825217427</v>
          </cell>
          <cell r="K186">
            <v>2.9732884825217427</v>
          </cell>
          <cell r="CP186" t="str">
            <v>изменение состава имущества</v>
          </cell>
        </row>
        <row r="200">
          <cell r="B200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00" t="str">
            <v>Р_ДЭСК_056</v>
          </cell>
          <cell r="E200">
            <v>2025</v>
          </cell>
          <cell r="F200" t="str">
            <v>нд</v>
          </cell>
          <cell r="I200">
            <v>0</v>
          </cell>
          <cell r="K200">
            <v>7.8125999999999998</v>
          </cell>
          <cell r="CP200" t="str">
            <v>изменение состава имущества</v>
          </cell>
        </row>
        <row r="205">
          <cell r="B205" t="str">
            <v>Установка новой КТП 10/0,4 кВ ул. Плеханова 41 г.Дальнереченск</v>
          </cell>
          <cell r="C205" t="str">
            <v>L_ДЭСК_028</v>
          </cell>
          <cell r="E205">
            <v>2025</v>
          </cell>
          <cell r="F205">
            <v>2024</v>
          </cell>
          <cell r="G205">
            <v>2025</v>
          </cell>
          <cell r="I205">
            <v>1.6352663999999999</v>
          </cell>
          <cell r="K205">
            <v>2.0454440639999998</v>
          </cell>
          <cell r="CP205" t="str">
            <v>изменение состава имущества</v>
          </cell>
        </row>
        <row r="206">
          <cell r="B206" t="str">
            <v>Установка новой СТП 10/0,4 кВ, строительство ВЛ-10кВ, ул.Почтовая, г.Дальнереченск, с.Лазо</v>
          </cell>
          <cell r="C206" t="str">
            <v>L_ДЭСК_030</v>
          </cell>
          <cell r="E206">
            <v>2024</v>
          </cell>
          <cell r="F206">
            <v>2024</v>
          </cell>
          <cell r="G206">
            <v>2024</v>
          </cell>
          <cell r="I206">
            <v>1.2536567999999999</v>
          </cell>
          <cell r="K206">
            <v>1.6427308300000001</v>
          </cell>
          <cell r="CP206" t="str">
            <v>нд</v>
          </cell>
        </row>
        <row r="207">
          <cell r="B207" t="str">
            <v>Установка нового КТП 400 кВА в районе ул. Ивановская, 8 г.Артем</v>
          </cell>
          <cell r="C207" t="str">
            <v>О_ДЭСК_004</v>
          </cell>
          <cell r="E207">
            <v>2024</v>
          </cell>
          <cell r="F207">
            <v>0</v>
          </cell>
          <cell r="G207">
            <v>2024</v>
          </cell>
          <cell r="I207">
            <v>0</v>
          </cell>
          <cell r="K207">
            <v>2.4278228900000038</v>
          </cell>
          <cell r="CP207" t="str">
            <v>изменение состава имущества</v>
          </cell>
        </row>
        <row r="208">
          <cell r="B208" t="str">
            <v>Строительство двухцепной ВЛЗ-6 кВ ПС "Шахтовая" Ф. №6,9 от ПС "Шахтовая" до ТП-143 г.Артем</v>
          </cell>
          <cell r="C208" t="str">
            <v>Р_ДЭСК_006</v>
          </cell>
          <cell r="E208">
            <v>2025</v>
          </cell>
          <cell r="F208">
            <v>0</v>
          </cell>
          <cell r="G208">
            <v>2025</v>
          </cell>
          <cell r="I208">
            <v>0</v>
          </cell>
          <cell r="K208">
            <v>3.7440981199999999</v>
          </cell>
          <cell r="CP208" t="str">
            <v>изменение состава имущества</v>
          </cell>
        </row>
        <row r="209">
          <cell r="B209" t="str">
            <v>Строительство двухцепной ВЛЗ 6кВ от опоры №17 до опоры №17/1ПС "АТЭЦ" Ф №3 г.Артем</v>
          </cell>
          <cell r="C209" t="str">
            <v>Р_ДЭСК_007</v>
          </cell>
          <cell r="E209">
            <v>2025</v>
          </cell>
          <cell r="F209">
            <v>0</v>
          </cell>
          <cell r="G209">
            <v>2025</v>
          </cell>
          <cell r="I209">
            <v>0</v>
          </cell>
          <cell r="K209">
            <v>0.70108406000000001</v>
          </cell>
          <cell r="CP209" t="str">
            <v>изменение состава имущества</v>
          </cell>
        </row>
        <row r="210">
          <cell r="B210" t="str">
            <v>Строительство ВЛЗ-6 кВ, КТП-630 в районе ул. Северная, 64 (8 рубильников)</v>
          </cell>
          <cell r="C210" t="str">
            <v>О_ДЭСК_002</v>
          </cell>
          <cell r="E210">
            <v>2024</v>
          </cell>
          <cell r="F210" t="str">
            <v>нд</v>
          </cell>
          <cell r="G210">
            <v>2024</v>
          </cell>
          <cell r="I210">
            <v>0</v>
          </cell>
          <cell r="K210">
            <v>3.5339245079999997</v>
          </cell>
          <cell r="CP210" t="str">
            <v>изменение состава имущества</v>
          </cell>
        </row>
        <row r="211">
          <cell r="B211" t="str">
            <v>Установка КТП-400 кВа п.Путятин ул Садовая,11А</v>
          </cell>
          <cell r="C211" t="str">
            <v>Р_ДЭСК_048</v>
          </cell>
          <cell r="E211">
            <v>2025</v>
          </cell>
          <cell r="F211">
            <v>0</v>
          </cell>
          <cell r="G211">
            <v>2025</v>
          </cell>
          <cell r="I211">
            <v>0</v>
          </cell>
          <cell r="K211">
            <v>2.113</v>
          </cell>
          <cell r="CP211" t="str">
            <v>изменение состава имущества</v>
          </cell>
        </row>
        <row r="212">
          <cell r="B212" t="str">
            <v>Установка КТП-400 кВа п.Путятин ул. Нагорная,21А</v>
          </cell>
          <cell r="C212" t="str">
            <v>Р_ДЭСК_049</v>
          </cell>
          <cell r="E212">
            <v>2025</v>
          </cell>
          <cell r="F212">
            <v>0</v>
          </cell>
          <cell r="G212">
            <v>2025</v>
          </cell>
          <cell r="I212">
            <v>0</v>
          </cell>
          <cell r="K212">
            <v>2.113</v>
          </cell>
          <cell r="CP212" t="str">
            <v>изменение состава имущества</v>
          </cell>
        </row>
        <row r="213">
          <cell r="B213" t="str">
            <v>Установка КТП-400 кВа п.Путятин ул. Лазо,13</v>
          </cell>
          <cell r="C213" t="str">
            <v>Р_ДЭСК_050</v>
          </cell>
          <cell r="E213">
            <v>2025</v>
          </cell>
          <cell r="F213">
            <v>0</v>
          </cell>
          <cell r="G213">
            <v>2025</v>
          </cell>
          <cell r="I213">
            <v>0</v>
          </cell>
          <cell r="K213">
            <v>2.113</v>
          </cell>
          <cell r="CP213" t="str">
            <v>изменение состава имущества</v>
          </cell>
        </row>
        <row r="214">
          <cell r="B214" t="str">
            <v>Установка КТП-400 кВа п.Путятин ул. Камчатская,7</v>
          </cell>
          <cell r="C214" t="str">
            <v>Р_ДЭСК_051</v>
          </cell>
          <cell r="E214">
            <v>2025</v>
          </cell>
          <cell r="F214">
            <v>0</v>
          </cell>
          <cell r="G214">
            <v>2025</v>
          </cell>
          <cell r="I214">
            <v>0</v>
          </cell>
          <cell r="K214">
            <v>2.113</v>
          </cell>
          <cell r="CP214" t="str">
            <v>изменение состава имущества</v>
          </cell>
        </row>
        <row r="215">
          <cell r="B215" t="str">
            <v>Строительство ВЛ-0,4 кВ: провод СИП-2 3*120+1*95 на ж/б опорах п.Путятин</v>
          </cell>
          <cell r="C215" t="str">
            <v>Р_ДЭСК_052</v>
          </cell>
          <cell r="E215">
            <v>2025</v>
          </cell>
          <cell r="F215">
            <v>0</v>
          </cell>
          <cell r="G215">
            <v>2025</v>
          </cell>
          <cell r="I215">
            <v>0</v>
          </cell>
          <cell r="K215">
            <v>28.009810000000002</v>
          </cell>
          <cell r="CP215" t="str">
            <v>изменение состава имущества</v>
          </cell>
        </row>
        <row r="216">
          <cell r="B216" t="str">
            <v>Строительство КТП-630 в районе ул. Раздольная,13   г.Артем</v>
          </cell>
          <cell r="C216" t="str">
            <v>Р_ДЭСК_097</v>
          </cell>
          <cell r="E216">
            <v>2025</v>
          </cell>
          <cell r="F216">
            <v>0</v>
          </cell>
          <cell r="G216">
            <v>2025</v>
          </cell>
          <cell r="I216">
            <v>0</v>
          </cell>
          <cell r="K216">
            <v>2.4361549400000002</v>
          </cell>
          <cell r="CP216" t="str">
            <v>изменение состава имущества</v>
          </cell>
        </row>
        <row r="217">
          <cell r="B217" t="str">
            <v>Строительство КТП-630 в с/т Солидарность г.Артем</v>
          </cell>
          <cell r="C217" t="str">
            <v>Р_ДЭСК_098</v>
          </cell>
          <cell r="E217">
            <v>2025</v>
          </cell>
          <cell r="F217">
            <v>0</v>
          </cell>
          <cell r="G217">
            <v>2025</v>
          </cell>
          <cell r="I217">
            <v>0</v>
          </cell>
          <cell r="K217">
            <v>2.57127149</v>
          </cell>
          <cell r="CP217" t="str">
            <v>изменение состава имущества</v>
          </cell>
        </row>
        <row r="218">
          <cell r="B218" t="str">
            <v>Строительство КЛ-6кВ в районе ул. Раздольная 13  Ф31 ПС "Кролевцы" г. Артем</v>
          </cell>
          <cell r="C218" t="str">
            <v>Р_ДЭСК_099</v>
          </cell>
          <cell r="E218">
            <v>2025</v>
          </cell>
          <cell r="F218">
            <v>0</v>
          </cell>
          <cell r="G218">
            <v>2025</v>
          </cell>
          <cell r="I218">
            <v>0</v>
          </cell>
          <cell r="K218">
            <v>0.46568241999999999</v>
          </cell>
          <cell r="CP218" t="str">
            <v>изменение состава имущества</v>
          </cell>
        </row>
        <row r="219">
          <cell r="B219" t="str">
            <v>Строительство ВЛЗ-6кВ  в ст Солидарность,   Ф11 ПС "Западная" г. Артем</v>
          </cell>
          <cell r="C219" t="str">
            <v>Р_ДЭСК_100</v>
          </cell>
          <cell r="E219">
            <v>2025</v>
          </cell>
          <cell r="F219">
            <v>0</v>
          </cell>
          <cell r="G219">
            <v>2025</v>
          </cell>
          <cell r="I219">
            <v>0</v>
          </cell>
          <cell r="K219">
            <v>0.63343525999999994</v>
          </cell>
          <cell r="CP219" t="str">
            <v>изменение состава имущества</v>
          </cell>
        </row>
        <row r="222">
          <cell r="B222" t="str">
            <v>Диспетчерский щит</v>
          </cell>
          <cell r="C222" t="str">
            <v>О_ДЭСК_009</v>
          </cell>
          <cell r="E222">
            <v>2024</v>
          </cell>
          <cell r="F222" t="str">
            <v>нд</v>
          </cell>
          <cell r="G222">
            <v>2024</v>
          </cell>
          <cell r="T222">
            <v>0</v>
          </cell>
          <cell r="U222">
            <v>22.48884</v>
          </cell>
          <cell r="CP222" t="str">
            <v xml:space="preserve">перераспределение итоговой суммы между источниками финансирования </v>
          </cell>
        </row>
        <row r="223">
          <cell r="B223" t="str">
            <v>Дизель-генераторная установка в шумозащитном кожухе 250 кВА</v>
          </cell>
          <cell r="C223" t="str">
            <v>N_ДЭСК_005</v>
          </cell>
          <cell r="E223">
            <v>2024</v>
          </cell>
          <cell r="F223">
            <v>2024</v>
          </cell>
          <cell r="G223">
            <v>0</v>
          </cell>
          <cell r="T223">
            <v>2.7999999959999999</v>
          </cell>
          <cell r="U223">
            <v>0</v>
          </cell>
          <cell r="CP223" t="str">
            <v xml:space="preserve">перераспределение итоговой суммы между источниками финансирования </v>
          </cell>
        </row>
        <row r="224">
          <cell r="B224" t="str">
            <v>Трансформаторная электротехническая лаборатория "АНГСТРЕМ-3"</v>
          </cell>
          <cell r="C224" t="str">
            <v>N_ДЭСК_006</v>
          </cell>
          <cell r="E224">
            <v>2024</v>
          </cell>
          <cell r="F224">
            <v>2024</v>
          </cell>
          <cell r="G224">
            <v>0</v>
          </cell>
          <cell r="T224">
            <v>23.300000004000001</v>
          </cell>
          <cell r="U224">
            <v>0</v>
          </cell>
          <cell r="CP224" t="str">
            <v xml:space="preserve">перераспределение итоговой суммы между источниками финансирования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7EA3-C5FF-4592-8344-50B88F122152}">
  <sheetPr>
    <pageSetUpPr fitToPage="1"/>
  </sheetPr>
  <dimension ref="A1:BR228"/>
  <sheetViews>
    <sheetView tabSelected="1" view="pageBreakPreview" topLeftCell="A12" zoomScale="63" zoomScaleNormal="67" zoomScaleSheetLayoutView="63" workbookViewId="0">
      <pane xSplit="2" ySplit="6" topLeftCell="N18" activePane="bottomRight" state="frozen"/>
      <selection activeCell="T15" sqref="T15:AH15"/>
      <selection pane="topRight" activeCell="T15" sqref="T15:AH15"/>
      <selection pane="bottomLeft" activeCell="T15" sqref="T15:AH15"/>
      <selection pane="bottomRight" activeCell="AF18" sqref="AF18"/>
    </sheetView>
  </sheetViews>
  <sheetFormatPr defaultColWidth="9.140625" defaultRowHeight="15.75" outlineLevelRow="1" outlineLevelCol="1" x14ac:dyDescent="0.25"/>
  <cols>
    <col min="1" max="1" width="11.5703125" style="1" customWidth="1"/>
    <col min="2" max="2" width="72.5703125" style="1" customWidth="1"/>
    <col min="3" max="3" width="16.42578125" style="1" customWidth="1"/>
    <col min="4" max="4" width="10.140625" style="1" customWidth="1"/>
    <col min="5" max="5" width="14.28515625" style="1" customWidth="1"/>
    <col min="6" max="6" width="10.85546875" style="1" customWidth="1"/>
    <col min="7" max="7" width="16.5703125" style="1" customWidth="1" outlineLevel="1"/>
    <col min="8" max="8" width="11.140625" style="1" customWidth="1"/>
    <col min="9" max="9" width="13.7109375" style="1" customWidth="1" outlineLevel="1"/>
    <col min="10" max="10" width="17.5703125" style="1" customWidth="1"/>
    <col min="11" max="11" width="9.7109375" style="1" customWidth="1"/>
    <col min="12" max="12" width="8.42578125" style="1" customWidth="1"/>
    <col min="13" max="14" width="11.85546875" style="1" customWidth="1"/>
    <col min="15" max="15" width="13" style="1" customWidth="1"/>
    <col min="16" max="16" width="10.140625" style="1" customWidth="1" outlineLevel="1"/>
    <col min="17" max="17" width="10.5703125" style="1" customWidth="1" outlineLevel="1"/>
    <col min="18" max="18" width="12.140625" style="1" customWidth="1" outlineLevel="1"/>
    <col min="19" max="19" width="11.140625" style="1" customWidth="1" outlineLevel="1"/>
    <col min="20" max="20" width="9.140625" style="1" customWidth="1" outlineLevel="1"/>
    <col min="21" max="21" width="10.85546875" style="1" customWidth="1"/>
    <col min="22" max="22" width="9.42578125" style="1" customWidth="1"/>
    <col min="23" max="24" width="10" style="1" customWidth="1"/>
    <col min="25" max="25" width="15.7109375" style="1" customWidth="1" outlineLevel="1"/>
    <col min="26" max="26" width="17.5703125" style="1" customWidth="1" outlineLevel="1"/>
    <col min="27" max="27" width="14.42578125" style="1" customWidth="1"/>
    <col min="28" max="28" width="13.28515625" style="1" customWidth="1" outlineLevel="1"/>
    <col min="29" max="29" width="12.5703125" style="1" customWidth="1"/>
    <col min="30" max="30" width="12.5703125" style="1" customWidth="1" outlineLevel="1"/>
    <col min="31" max="31" width="12.5703125" style="1" customWidth="1"/>
    <col min="32" max="32" width="12.5703125" style="1" customWidth="1" outlineLevel="1"/>
    <col min="33" max="33" width="12.5703125" style="2" customWidth="1"/>
    <col min="34" max="34" width="12.85546875" style="1" customWidth="1" outlineLevel="1"/>
    <col min="35" max="35" width="17.85546875" style="2" customWidth="1"/>
    <col min="36" max="36" width="17.42578125" style="1" customWidth="1" outlineLevel="1"/>
    <col min="37" max="37" width="51.7109375" style="1" customWidth="1"/>
    <col min="38" max="38" width="13.85546875" style="1" customWidth="1"/>
    <col min="39" max="39" width="11.28515625" style="1" customWidth="1"/>
    <col min="40" max="40" width="8.140625" style="1" customWidth="1"/>
    <col min="41" max="41" width="6.85546875" style="1" customWidth="1"/>
    <col min="42" max="42" width="9.5703125" style="1" customWidth="1"/>
    <col min="43" max="43" width="6.42578125" style="1" customWidth="1"/>
    <col min="44" max="44" width="8.42578125" style="1" customWidth="1"/>
    <col min="45" max="45" width="11.42578125" style="1" customWidth="1"/>
    <col min="46" max="46" width="9" style="1" customWidth="1"/>
    <col min="47" max="47" width="7.7109375" style="1" customWidth="1"/>
    <col min="48" max="48" width="10.28515625" style="1" customWidth="1"/>
    <col min="49" max="49" width="7" style="1" customWidth="1"/>
    <col min="50" max="50" width="7.7109375" style="1" customWidth="1"/>
    <col min="51" max="51" width="10.7109375" style="1" customWidth="1"/>
    <col min="52" max="52" width="8.42578125" style="1" customWidth="1"/>
    <col min="53" max="59" width="8.28515625" style="1" customWidth="1"/>
    <col min="60" max="60" width="9.85546875" style="1" customWidth="1"/>
    <col min="61" max="61" width="7" style="1" customWidth="1"/>
    <col min="62" max="62" width="7.85546875" style="1" customWidth="1"/>
    <col min="63" max="63" width="11" style="1" customWidth="1"/>
    <col min="64" max="64" width="7.7109375" style="1" customWidth="1"/>
    <col min="65" max="65" width="8.85546875" style="1" customWidth="1"/>
    <col min="66" max="16384" width="9.140625" style="1"/>
  </cols>
  <sheetData>
    <row r="1" spans="1:70" ht="18.75" x14ac:dyDescent="0.25">
      <c r="AK1" s="3" t="s">
        <v>0</v>
      </c>
    </row>
    <row r="2" spans="1:70" ht="18.75" x14ac:dyDescent="0.3">
      <c r="AK2" s="4" t="s">
        <v>1</v>
      </c>
    </row>
    <row r="3" spans="1:70" ht="18.75" x14ac:dyDescent="0.3">
      <c r="AK3" s="4" t="s">
        <v>2</v>
      </c>
    </row>
    <row r="4" spans="1:70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70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8"/>
      <c r="AH5" s="7"/>
      <c r="AI5" s="8"/>
      <c r="AJ5" s="7"/>
      <c r="AK5" s="7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</row>
    <row r="6" spans="1:70" ht="20.25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</row>
    <row r="7" spans="1:70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</row>
    <row r="8" spans="1:70" ht="18.75" x14ac:dyDescent="0.3">
      <c r="AJ8" s="4"/>
    </row>
    <row r="9" spans="1:70" ht="20.25" x14ac:dyDescent="0.3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spans="1:70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8"/>
      <c r="AH10" s="7"/>
      <c r="AI10" s="8"/>
      <c r="AJ10" s="7"/>
      <c r="AK10" s="7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70" ht="21.75" customHeight="1" x14ac:dyDescent="0.35">
      <c r="A11" s="15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</row>
    <row r="12" spans="1:70" ht="20.25" customHeight="1" x14ac:dyDescent="0.25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70" ht="15.75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9"/>
    </row>
    <row r="14" spans="1:70" ht="58.5" customHeight="1" x14ac:dyDescent="0.25">
      <c r="A14" s="20" t="s">
        <v>9</v>
      </c>
      <c r="B14" s="21" t="s">
        <v>10</v>
      </c>
      <c r="C14" s="20" t="s">
        <v>11</v>
      </c>
      <c r="D14" s="22" t="s">
        <v>12</v>
      </c>
      <c r="E14" s="22" t="s">
        <v>13</v>
      </c>
      <c r="F14" s="23" t="s">
        <v>14</v>
      </c>
      <c r="G14" s="24"/>
      <c r="H14" s="21" t="s">
        <v>15</v>
      </c>
      <c r="I14" s="21"/>
      <c r="J14" s="25" t="s">
        <v>16</v>
      </c>
      <c r="K14" s="26" t="s">
        <v>17</v>
      </c>
      <c r="L14" s="27"/>
      <c r="M14" s="27"/>
      <c r="N14" s="27"/>
      <c r="O14" s="27"/>
      <c r="P14" s="27"/>
      <c r="Q14" s="27"/>
      <c r="R14" s="27"/>
      <c r="S14" s="27"/>
      <c r="T14" s="28"/>
      <c r="U14" s="26" t="s">
        <v>18</v>
      </c>
      <c r="V14" s="27"/>
      <c r="W14" s="27"/>
      <c r="X14" s="27"/>
      <c r="Y14" s="27"/>
      <c r="Z14" s="28"/>
      <c r="AA14" s="23" t="s">
        <v>19</v>
      </c>
      <c r="AB14" s="24"/>
      <c r="AC14" s="27"/>
      <c r="AD14" s="27"/>
      <c r="AE14" s="27"/>
      <c r="AF14" s="27"/>
      <c r="AG14" s="27"/>
      <c r="AH14" s="27"/>
      <c r="AI14" s="27"/>
      <c r="AJ14" s="28"/>
      <c r="AK14" s="25" t="s">
        <v>20</v>
      </c>
    </row>
    <row r="15" spans="1:70" ht="120" customHeight="1" x14ac:dyDescent="0.25">
      <c r="A15" s="29"/>
      <c r="B15" s="21"/>
      <c r="C15" s="29"/>
      <c r="D15" s="22"/>
      <c r="E15" s="22"/>
      <c r="F15" s="30"/>
      <c r="G15" s="31"/>
      <c r="H15" s="21"/>
      <c r="I15" s="21"/>
      <c r="J15" s="32"/>
      <c r="K15" s="26" t="str">
        <f>H16</f>
        <v xml:space="preserve">План
</v>
      </c>
      <c r="L15" s="27"/>
      <c r="M15" s="27"/>
      <c r="N15" s="27"/>
      <c r="O15" s="28"/>
      <c r="P15" s="26" t="s">
        <v>21</v>
      </c>
      <c r="Q15" s="27"/>
      <c r="R15" s="27"/>
      <c r="S15" s="27"/>
      <c r="T15" s="28"/>
      <c r="U15" s="21" t="s">
        <v>22</v>
      </c>
      <c r="V15" s="21"/>
      <c r="W15" s="26" t="s">
        <v>23</v>
      </c>
      <c r="X15" s="28"/>
      <c r="Y15" s="21" t="s">
        <v>24</v>
      </c>
      <c r="Z15" s="21"/>
      <c r="AA15" s="30"/>
      <c r="AB15" s="31"/>
      <c r="AC15" s="33" t="s">
        <v>25</v>
      </c>
      <c r="AD15" s="33"/>
      <c r="AE15" s="33" t="s">
        <v>26</v>
      </c>
      <c r="AF15" s="33"/>
      <c r="AG15" s="33" t="s">
        <v>27</v>
      </c>
      <c r="AH15" s="33"/>
      <c r="AI15" s="21" t="s">
        <v>28</v>
      </c>
      <c r="AJ15" s="21" t="s">
        <v>29</v>
      </c>
      <c r="AK15" s="32"/>
    </row>
    <row r="16" spans="1:70" ht="109.5" customHeight="1" x14ac:dyDescent="0.25">
      <c r="A16" s="29"/>
      <c r="B16" s="21"/>
      <c r="C16" s="29"/>
      <c r="D16" s="22"/>
      <c r="E16" s="22"/>
      <c r="F16" s="34" t="s">
        <v>30</v>
      </c>
      <c r="G16" s="34" t="s">
        <v>31</v>
      </c>
      <c r="H16" s="34" t="str">
        <f>F16</f>
        <v xml:space="preserve">План
</v>
      </c>
      <c r="I16" s="35" t="s">
        <v>31</v>
      </c>
      <c r="J16" s="36"/>
      <c r="K16" s="37" t="s">
        <v>32</v>
      </c>
      <c r="L16" s="37" t="s">
        <v>33</v>
      </c>
      <c r="M16" s="37" t="s">
        <v>34</v>
      </c>
      <c r="N16" s="38" t="s">
        <v>35</v>
      </c>
      <c r="O16" s="38" t="s">
        <v>36</v>
      </c>
      <c r="P16" s="37" t="s">
        <v>32</v>
      </c>
      <c r="Q16" s="37" t="s">
        <v>33</v>
      </c>
      <c r="R16" s="37" t="s">
        <v>34</v>
      </c>
      <c r="S16" s="38" t="s">
        <v>35</v>
      </c>
      <c r="T16" s="38" t="s">
        <v>36</v>
      </c>
      <c r="U16" s="37" t="s">
        <v>37</v>
      </c>
      <c r="V16" s="37" t="s">
        <v>38</v>
      </c>
      <c r="W16" s="37" t="s">
        <v>37</v>
      </c>
      <c r="X16" s="37" t="s">
        <v>38</v>
      </c>
      <c r="Y16" s="37" t="s">
        <v>37</v>
      </c>
      <c r="Z16" s="37" t="s">
        <v>38</v>
      </c>
      <c r="AA16" s="37" t="str">
        <f>H16</f>
        <v xml:space="preserve">План
</v>
      </c>
      <c r="AB16" s="37" t="s">
        <v>31</v>
      </c>
      <c r="AC16" s="37" t="str">
        <f>AA16</f>
        <v xml:space="preserve">План
</v>
      </c>
      <c r="AD16" s="37" t="s">
        <v>31</v>
      </c>
      <c r="AE16" s="37" t="str">
        <f>AC16</f>
        <v xml:space="preserve">План
</v>
      </c>
      <c r="AF16" s="37" t="s">
        <v>31</v>
      </c>
      <c r="AG16" s="37" t="str">
        <f>AE16</f>
        <v xml:space="preserve">План
</v>
      </c>
      <c r="AH16" s="37" t="s">
        <v>31</v>
      </c>
      <c r="AI16" s="21"/>
      <c r="AJ16" s="21"/>
      <c r="AK16" s="36"/>
    </row>
    <row r="17" spans="1:38" x14ac:dyDescent="0.25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16</v>
      </c>
      <c r="V17" s="34">
        <v>17</v>
      </c>
      <c r="W17" s="34">
        <v>18</v>
      </c>
      <c r="X17" s="34">
        <v>19</v>
      </c>
      <c r="Y17" s="34">
        <v>25</v>
      </c>
      <c r="Z17" s="34">
        <v>26</v>
      </c>
      <c r="AA17" s="34">
        <v>20</v>
      </c>
      <c r="AB17" s="34">
        <v>28</v>
      </c>
      <c r="AC17" s="39" t="s">
        <v>39</v>
      </c>
      <c r="AD17" s="39" t="s">
        <v>40</v>
      </c>
      <c r="AE17" s="39" t="s">
        <v>41</v>
      </c>
      <c r="AF17" s="39" t="s">
        <v>42</v>
      </c>
      <c r="AG17" s="39" t="s">
        <v>43</v>
      </c>
      <c r="AH17" s="39" t="s">
        <v>44</v>
      </c>
      <c r="AI17" s="34">
        <v>22</v>
      </c>
      <c r="AJ17" s="34">
        <v>31</v>
      </c>
      <c r="AK17" s="34">
        <v>23</v>
      </c>
    </row>
    <row r="18" spans="1:38" ht="21" customHeight="1" x14ac:dyDescent="0.25">
      <c r="A18" s="40" t="s">
        <v>45</v>
      </c>
      <c r="B18" s="41" t="s">
        <v>46</v>
      </c>
      <c r="C18" s="42" t="s">
        <v>47</v>
      </c>
      <c r="D18" s="42" t="str">
        <f>[1]Ф2!D18</f>
        <v>П</v>
      </c>
      <c r="E18" s="42">
        <v>2023</v>
      </c>
      <c r="F18" s="43">
        <v>2026</v>
      </c>
      <c r="G18" s="43">
        <f>F18</f>
        <v>2026</v>
      </c>
      <c r="H18" s="44">
        <f>H20+H22+H24</f>
        <v>99.250491671294711</v>
      </c>
      <c r="I18" s="44">
        <f>I20+I22+I24</f>
        <v>308.47000522050581</v>
      </c>
      <c r="J18" s="42" t="s">
        <v>47</v>
      </c>
      <c r="K18" s="44">
        <f>K20+K22+K24</f>
        <v>99.24947333796139</v>
      </c>
      <c r="L18" s="45">
        <f t="shared" ref="L18:N18" si="0">L20+L22</f>
        <v>5.8836907283007491</v>
      </c>
      <c r="M18" s="45">
        <f t="shared" si="0"/>
        <v>46.967075498444913</v>
      </c>
      <c r="N18" s="45">
        <f t="shared" si="0"/>
        <v>24.648707111215721</v>
      </c>
      <c r="O18" s="45">
        <f>O24</f>
        <v>21.75</v>
      </c>
      <c r="P18" s="46">
        <f>P20+P22+P24</f>
        <v>332.7351362081057</v>
      </c>
      <c r="Q18" s="47">
        <f t="shared" ref="Q18:S18" si="1">Q20+Q22</f>
        <v>16.83442318082427</v>
      </c>
      <c r="R18" s="47">
        <f t="shared" si="1"/>
        <v>269.08706020374137</v>
      </c>
      <c r="S18" s="47">
        <f t="shared" si="1"/>
        <v>28.072952823540199</v>
      </c>
      <c r="T18" s="47">
        <f>T20+T22+T24</f>
        <v>18.7407</v>
      </c>
      <c r="U18" s="42" t="s">
        <v>47</v>
      </c>
      <c r="V18" s="42" t="s">
        <v>47</v>
      </c>
      <c r="W18" s="42" t="s">
        <v>47</v>
      </c>
      <c r="X18" s="42" t="s">
        <v>47</v>
      </c>
      <c r="Y18" s="42" t="s">
        <v>47</v>
      </c>
      <c r="Z18" s="42" t="s">
        <v>47</v>
      </c>
      <c r="AA18" s="42" t="s">
        <v>47</v>
      </c>
      <c r="AB18" s="42" t="s">
        <v>47</v>
      </c>
      <c r="AC18" s="45">
        <f>AC20+AC22+AC24</f>
        <v>58.363759333333327</v>
      </c>
      <c r="AD18" s="44">
        <f>AD20+AD22+AD24</f>
        <v>53.013832390000005</v>
      </c>
      <c r="AE18" s="45">
        <f>AE20+AE22+AE24</f>
        <v>19.605825726955523</v>
      </c>
      <c r="AF18" s="48">
        <f>AF20+AF22+AF24</f>
        <v>234.17526621950003</v>
      </c>
      <c r="AG18" s="45">
        <f t="shared" ref="AG18" si="2">AG20+AG22</f>
        <v>21.28090661100585</v>
      </c>
      <c r="AH18" s="49" t="s">
        <v>47</v>
      </c>
      <c r="AI18" s="45">
        <f>AI20+AI22+AI24</f>
        <v>99.250491671294711</v>
      </c>
      <c r="AJ18" s="44">
        <f>AJ20+AJ22+AJ24</f>
        <v>308.47000522050581</v>
      </c>
      <c r="AK18" s="42" t="s">
        <v>47</v>
      </c>
      <c r="AL18" s="50"/>
    </row>
    <row r="19" spans="1:38" x14ac:dyDescent="0.25">
      <c r="A19" s="51" t="s">
        <v>48</v>
      </c>
      <c r="B19" s="52" t="s">
        <v>49</v>
      </c>
      <c r="C19" s="53" t="s">
        <v>47</v>
      </c>
      <c r="D19" s="53" t="str">
        <f>[1]Ф2!D19</f>
        <v>нд</v>
      </c>
      <c r="E19" s="53" t="str">
        <f>[1]Ф2!E19</f>
        <v>нд</v>
      </c>
      <c r="F19" s="53" t="str">
        <f>[1]Ф2!F19</f>
        <v>нд</v>
      </c>
      <c r="G19" s="53" t="str">
        <f>[1]Ф2!G19</f>
        <v>нд</v>
      </c>
      <c r="H19" s="53" t="str">
        <f>[1]Ф2!H19</f>
        <v>нд</v>
      </c>
      <c r="I19" s="53" t="s">
        <v>47</v>
      </c>
      <c r="J19" s="53" t="s">
        <v>47</v>
      </c>
      <c r="K19" s="54" t="s">
        <v>47</v>
      </c>
      <c r="L19" s="54" t="s">
        <v>47</v>
      </c>
      <c r="M19" s="54" t="s">
        <v>47</v>
      </c>
      <c r="N19" s="54" t="s">
        <v>47</v>
      </c>
      <c r="O19" s="54" t="s">
        <v>47</v>
      </c>
      <c r="P19" s="53" t="s">
        <v>47</v>
      </c>
      <c r="Q19" s="53" t="s">
        <v>47</v>
      </c>
      <c r="R19" s="53" t="s">
        <v>47</v>
      </c>
      <c r="S19" s="53" t="s">
        <v>47</v>
      </c>
      <c r="T19" s="53" t="s">
        <v>47</v>
      </c>
      <c r="U19" s="53" t="s">
        <v>47</v>
      </c>
      <c r="V19" s="53" t="s">
        <v>47</v>
      </c>
      <c r="W19" s="53" t="s">
        <v>47</v>
      </c>
      <c r="X19" s="53" t="s">
        <v>47</v>
      </c>
      <c r="Y19" s="53" t="s">
        <v>47</v>
      </c>
      <c r="Z19" s="53" t="s">
        <v>47</v>
      </c>
      <c r="AA19" s="53" t="s">
        <v>47</v>
      </c>
      <c r="AB19" s="53" t="s">
        <v>47</v>
      </c>
      <c r="AC19" s="53" t="s">
        <v>47</v>
      </c>
      <c r="AD19" s="53" t="s">
        <v>47</v>
      </c>
      <c r="AE19" s="53" t="s">
        <v>47</v>
      </c>
      <c r="AF19" s="53" t="s">
        <v>47</v>
      </c>
      <c r="AG19" s="53" t="s">
        <v>47</v>
      </c>
      <c r="AH19" s="53" t="s">
        <v>47</v>
      </c>
      <c r="AI19" s="54" t="s">
        <v>47</v>
      </c>
      <c r="AJ19" s="54" t="s">
        <v>47</v>
      </c>
      <c r="AK19" s="53" t="s">
        <v>47</v>
      </c>
    </row>
    <row r="20" spans="1:38" x14ac:dyDescent="0.25">
      <c r="A20" s="55" t="s">
        <v>50</v>
      </c>
      <c r="B20" s="56" t="s">
        <v>51</v>
      </c>
      <c r="C20" s="57" t="s">
        <v>47</v>
      </c>
      <c r="D20" s="57" t="str">
        <f>[1]Ф2!D20</f>
        <v>П</v>
      </c>
      <c r="E20" s="57">
        <f>E18</f>
        <v>2023</v>
      </c>
      <c r="F20" s="57">
        <v>2026</v>
      </c>
      <c r="G20" s="57">
        <f>F20</f>
        <v>2026</v>
      </c>
      <c r="H20" s="58">
        <f>H47</f>
        <v>75.093055671294707</v>
      </c>
      <c r="I20" s="58">
        <f>I47</f>
        <v>242.50975640217246</v>
      </c>
      <c r="J20" s="57" t="s">
        <v>47</v>
      </c>
      <c r="K20" s="58">
        <f>K47</f>
        <v>75.092037337961386</v>
      </c>
      <c r="L20" s="58">
        <f t="shared" ref="L20:N20" si="3">L47</f>
        <v>5.7897487283007489</v>
      </c>
      <c r="M20" s="58">
        <f t="shared" si="3"/>
        <v>45.95353449844491</v>
      </c>
      <c r="N20" s="58">
        <f t="shared" si="3"/>
        <v>23.348754111215722</v>
      </c>
      <c r="O20" s="58" t="s">
        <v>47</v>
      </c>
      <c r="P20" s="58">
        <f>P47</f>
        <v>256.77488999310572</v>
      </c>
      <c r="Q20" s="58">
        <f t="shared" ref="Q20:S20" si="4">Q47</f>
        <v>6.3321651808242692</v>
      </c>
      <c r="R20" s="58">
        <f t="shared" si="4"/>
        <v>225.39453152874137</v>
      </c>
      <c r="S20" s="58">
        <f t="shared" si="4"/>
        <v>25.048193283540201</v>
      </c>
      <c r="T20" s="59">
        <v>0</v>
      </c>
      <c r="U20" s="57" t="s">
        <v>47</v>
      </c>
      <c r="V20" s="57" t="s">
        <v>47</v>
      </c>
      <c r="W20" s="57" t="s">
        <v>47</v>
      </c>
      <c r="X20" s="57" t="s">
        <v>47</v>
      </c>
      <c r="Y20" s="57" t="s">
        <v>47</v>
      </c>
      <c r="Z20" s="57" t="s">
        <v>47</v>
      </c>
      <c r="AA20" s="57" t="s">
        <v>47</v>
      </c>
      <c r="AB20" s="57" t="s">
        <v>47</v>
      </c>
      <c r="AC20" s="60">
        <f t="shared" ref="AC20:AJ20" si="5">AC47</f>
        <v>34.20632333333333</v>
      </c>
      <c r="AD20" s="60">
        <f t="shared" si="5"/>
        <v>27.936067199999997</v>
      </c>
      <c r="AE20" s="60">
        <f t="shared" si="5"/>
        <v>19.605825726955523</v>
      </c>
      <c r="AF20" s="60">
        <f t="shared" si="5"/>
        <v>193.29278259116668</v>
      </c>
      <c r="AG20" s="60">
        <f t="shared" si="5"/>
        <v>21.28090661100585</v>
      </c>
      <c r="AH20" s="60">
        <f t="shared" si="5"/>
        <v>16.321907246609207</v>
      </c>
      <c r="AI20" s="60">
        <f t="shared" si="5"/>
        <v>75.093055671294707</v>
      </c>
      <c r="AJ20" s="60">
        <f t="shared" si="5"/>
        <v>242.50975640217246</v>
      </c>
      <c r="AK20" s="57" t="s">
        <v>47</v>
      </c>
    </row>
    <row r="21" spans="1:38" ht="42.75" x14ac:dyDescent="0.25">
      <c r="A21" s="51" t="s">
        <v>52</v>
      </c>
      <c r="B21" s="52" t="s">
        <v>53</v>
      </c>
      <c r="C21" s="53" t="s">
        <v>47</v>
      </c>
      <c r="D21" s="53" t="str">
        <f>[1]Ф2!D21</f>
        <v>нд</v>
      </c>
      <c r="E21" s="53" t="str">
        <f>[1]Ф2!E21</f>
        <v>нд</v>
      </c>
      <c r="F21" s="53" t="str">
        <f>[1]Ф2!F21</f>
        <v>нд</v>
      </c>
      <c r="G21" s="53" t="s">
        <v>47</v>
      </c>
      <c r="H21" s="53" t="s">
        <v>47</v>
      </c>
      <c r="I21" s="53" t="s">
        <v>47</v>
      </c>
      <c r="J21" s="53" t="s">
        <v>47</v>
      </c>
      <c r="K21" s="54" t="s">
        <v>47</v>
      </c>
      <c r="L21" s="54" t="s">
        <v>47</v>
      </c>
      <c r="M21" s="54" t="s">
        <v>47</v>
      </c>
      <c r="N21" s="54" t="s">
        <v>47</v>
      </c>
      <c r="O21" s="54" t="s">
        <v>47</v>
      </c>
      <c r="P21" s="61" t="s">
        <v>47</v>
      </c>
      <c r="Q21" s="61" t="s">
        <v>47</v>
      </c>
      <c r="R21" s="61" t="s">
        <v>47</v>
      </c>
      <c r="S21" s="61" t="s">
        <v>47</v>
      </c>
      <c r="T21" s="53" t="s">
        <v>47</v>
      </c>
      <c r="U21" s="53" t="s">
        <v>47</v>
      </c>
      <c r="V21" s="53" t="s">
        <v>47</v>
      </c>
      <c r="W21" s="53" t="s">
        <v>47</v>
      </c>
      <c r="X21" s="53" t="s">
        <v>47</v>
      </c>
      <c r="Y21" s="53" t="s">
        <v>47</v>
      </c>
      <c r="Z21" s="53" t="s">
        <v>47</v>
      </c>
      <c r="AA21" s="53" t="s">
        <v>47</v>
      </c>
      <c r="AB21" s="53" t="s">
        <v>47</v>
      </c>
      <c r="AC21" s="53" t="s">
        <v>47</v>
      </c>
      <c r="AD21" s="53" t="s">
        <v>47</v>
      </c>
      <c r="AE21" s="53" t="s">
        <v>47</v>
      </c>
      <c r="AF21" s="53" t="s">
        <v>47</v>
      </c>
      <c r="AG21" s="53" t="s">
        <v>47</v>
      </c>
      <c r="AH21" s="53" t="s">
        <v>47</v>
      </c>
      <c r="AI21" s="53" t="s">
        <v>47</v>
      </c>
      <c r="AJ21" s="53" t="s">
        <v>47</v>
      </c>
      <c r="AK21" s="53" t="s">
        <v>47</v>
      </c>
      <c r="AL21" s="62"/>
    </row>
    <row r="22" spans="1:38" ht="28.5" x14ac:dyDescent="0.25">
      <c r="A22" s="55" t="s">
        <v>54</v>
      </c>
      <c r="B22" s="56" t="s">
        <v>55</v>
      </c>
      <c r="C22" s="57" t="s">
        <v>47</v>
      </c>
      <c r="D22" s="57" t="str">
        <f>[1]Ф2!D22</f>
        <v>П</v>
      </c>
      <c r="E22" s="57">
        <f>E18</f>
        <v>2023</v>
      </c>
      <c r="F22" s="57">
        <v>2026</v>
      </c>
      <c r="G22" s="57">
        <f>F22</f>
        <v>2026</v>
      </c>
      <c r="H22" s="58">
        <f>H204</f>
        <v>2.4074359999999997</v>
      </c>
      <c r="I22" s="58">
        <f>I204</f>
        <v>47.219548818333337</v>
      </c>
      <c r="J22" s="57" t="s">
        <v>47</v>
      </c>
      <c r="K22" s="58">
        <f>K204</f>
        <v>2.4074359999999997</v>
      </c>
      <c r="L22" s="58">
        <f t="shared" ref="L22:O22" si="6">L204</f>
        <v>9.3941999999999998E-2</v>
      </c>
      <c r="M22" s="58">
        <f t="shared" si="6"/>
        <v>1.013541</v>
      </c>
      <c r="N22" s="58">
        <f t="shared" si="6"/>
        <v>1.2999529999999999</v>
      </c>
      <c r="O22" s="58">
        <f t="shared" si="6"/>
        <v>0</v>
      </c>
      <c r="P22" s="63">
        <f>P204</f>
        <v>57.219546215000001</v>
      </c>
      <c r="Q22" s="63">
        <f t="shared" ref="Q22:S22" si="7">Q204</f>
        <v>10.502258000000001</v>
      </c>
      <c r="R22" s="63">
        <f t="shared" si="7"/>
        <v>43.692528675000005</v>
      </c>
      <c r="S22" s="63">
        <f t="shared" si="7"/>
        <v>3.0247595399999998</v>
      </c>
      <c r="T22" s="64">
        <v>0</v>
      </c>
      <c r="U22" s="57" t="s">
        <v>47</v>
      </c>
      <c r="V22" s="57" t="s">
        <v>47</v>
      </c>
      <c r="W22" s="57" t="s">
        <v>47</v>
      </c>
      <c r="X22" s="57" t="s">
        <v>47</v>
      </c>
      <c r="Y22" s="57" t="s">
        <v>47</v>
      </c>
      <c r="Z22" s="57" t="s">
        <v>47</v>
      </c>
      <c r="AA22" s="57" t="s">
        <v>47</v>
      </c>
      <c r="AB22" s="57" t="s">
        <v>47</v>
      </c>
      <c r="AC22" s="58">
        <f t="shared" ref="AC22:AJ22" si="8">AC204</f>
        <v>2.4074359999999997</v>
      </c>
      <c r="AD22" s="58">
        <f t="shared" si="8"/>
        <v>6.3370651900000032</v>
      </c>
      <c r="AE22" s="58">
        <f t="shared" si="8"/>
        <v>0</v>
      </c>
      <c r="AF22" s="58">
        <f t="shared" si="8"/>
        <v>40.882483628333333</v>
      </c>
      <c r="AG22" s="58">
        <f t="shared" si="8"/>
        <v>0</v>
      </c>
      <c r="AH22" s="58">
        <f t="shared" si="8"/>
        <v>0</v>
      </c>
      <c r="AI22" s="58">
        <f t="shared" si="8"/>
        <v>2.4074359999999997</v>
      </c>
      <c r="AJ22" s="58">
        <f t="shared" si="8"/>
        <v>47.219548818333337</v>
      </c>
      <c r="AK22" s="57" t="s">
        <v>47</v>
      </c>
    </row>
    <row r="23" spans="1:38" ht="28.5" x14ac:dyDescent="0.25">
      <c r="A23" s="51" t="s">
        <v>56</v>
      </c>
      <c r="B23" s="52" t="s">
        <v>57</v>
      </c>
      <c r="C23" s="53" t="s">
        <v>47</v>
      </c>
      <c r="D23" s="53" t="str">
        <f>[1]Ф2!D23</f>
        <v>нд</v>
      </c>
      <c r="E23" s="53" t="str">
        <f>[1]Ф2!E23</f>
        <v>нд</v>
      </c>
      <c r="F23" s="53" t="str">
        <f>[1]Ф2!F23</f>
        <v>нд</v>
      </c>
      <c r="G23" s="53" t="s">
        <v>47</v>
      </c>
      <c r="H23" s="53" t="s">
        <v>47</v>
      </c>
      <c r="I23" s="53" t="s">
        <v>47</v>
      </c>
      <c r="J23" s="53" t="s">
        <v>47</v>
      </c>
      <c r="K23" s="53" t="s">
        <v>47</v>
      </c>
      <c r="L23" s="53" t="s">
        <v>47</v>
      </c>
      <c r="M23" s="53" t="s">
        <v>47</v>
      </c>
      <c r="N23" s="53" t="s">
        <v>47</v>
      </c>
      <c r="O23" s="53" t="s">
        <v>47</v>
      </c>
      <c r="P23" s="53" t="s">
        <v>47</v>
      </c>
      <c r="Q23" s="53" t="s">
        <v>47</v>
      </c>
      <c r="R23" s="53" t="s">
        <v>47</v>
      </c>
      <c r="S23" s="53" t="s">
        <v>47</v>
      </c>
      <c r="T23" s="53" t="s">
        <v>47</v>
      </c>
      <c r="U23" s="53" t="s">
        <v>47</v>
      </c>
      <c r="V23" s="53" t="s">
        <v>47</v>
      </c>
      <c r="W23" s="53" t="s">
        <v>47</v>
      </c>
      <c r="X23" s="53" t="s">
        <v>47</v>
      </c>
      <c r="Y23" s="53" t="s">
        <v>47</v>
      </c>
      <c r="Z23" s="53" t="s">
        <v>47</v>
      </c>
      <c r="AA23" s="53" t="s">
        <v>47</v>
      </c>
      <c r="AB23" s="53" t="s">
        <v>47</v>
      </c>
      <c r="AC23" s="53" t="s">
        <v>47</v>
      </c>
      <c r="AD23" s="53" t="s">
        <v>47</v>
      </c>
      <c r="AE23" s="53" t="s">
        <v>47</v>
      </c>
      <c r="AF23" s="53" t="s">
        <v>47</v>
      </c>
      <c r="AG23" s="53" t="s">
        <v>47</v>
      </c>
      <c r="AH23" s="53" t="s">
        <v>47</v>
      </c>
      <c r="AI23" s="53" t="s">
        <v>47</v>
      </c>
      <c r="AJ23" s="53" t="s">
        <v>47</v>
      </c>
      <c r="AK23" s="53" t="s">
        <v>47</v>
      </c>
    </row>
    <row r="24" spans="1:38" x14ac:dyDescent="0.25">
      <c r="A24" s="51" t="s">
        <v>58</v>
      </c>
      <c r="B24" s="52" t="s">
        <v>59</v>
      </c>
      <c r="C24" s="53" t="s">
        <v>47</v>
      </c>
      <c r="D24" s="53" t="str">
        <f>[1]Ф2!D24</f>
        <v>нд</v>
      </c>
      <c r="E24" s="53" t="str">
        <f>[1]Ф2!E24</f>
        <v>нд</v>
      </c>
      <c r="F24" s="53" t="str">
        <f>[1]Ф2!F24</f>
        <v>нд</v>
      </c>
      <c r="G24" s="53" t="s">
        <v>47</v>
      </c>
      <c r="H24" s="54">
        <f>H221</f>
        <v>21.75</v>
      </c>
      <c r="I24" s="54">
        <f>I221</f>
        <v>18.7407</v>
      </c>
      <c r="J24" s="53" t="s">
        <v>47</v>
      </c>
      <c r="K24" s="54">
        <f>K221</f>
        <v>21.75</v>
      </c>
      <c r="L24" s="54">
        <f t="shared" ref="L24:O24" si="9">L221</f>
        <v>0</v>
      </c>
      <c r="M24" s="54">
        <f t="shared" si="9"/>
        <v>0</v>
      </c>
      <c r="N24" s="54">
        <f t="shared" si="9"/>
        <v>0</v>
      </c>
      <c r="O24" s="54">
        <f t="shared" si="9"/>
        <v>21.75</v>
      </c>
      <c r="P24" s="54">
        <f>P221</f>
        <v>18.7407</v>
      </c>
      <c r="Q24" s="53" t="s">
        <v>47</v>
      </c>
      <c r="R24" s="53" t="s">
        <v>47</v>
      </c>
      <c r="S24" s="53" t="s">
        <v>47</v>
      </c>
      <c r="T24" s="54">
        <f>T221</f>
        <v>18.7407</v>
      </c>
      <c r="U24" s="53" t="s">
        <v>47</v>
      </c>
      <c r="V24" s="53" t="s">
        <v>47</v>
      </c>
      <c r="W24" s="53" t="s">
        <v>47</v>
      </c>
      <c r="X24" s="53" t="s">
        <v>47</v>
      </c>
      <c r="Y24" s="53" t="s">
        <v>47</v>
      </c>
      <c r="Z24" s="53" t="s">
        <v>47</v>
      </c>
      <c r="AA24" s="53" t="s">
        <v>47</v>
      </c>
      <c r="AB24" s="53" t="s">
        <v>47</v>
      </c>
      <c r="AC24" s="54">
        <f>AC221</f>
        <v>21.75</v>
      </c>
      <c r="AD24" s="54">
        <f>AD221</f>
        <v>18.7407</v>
      </c>
      <c r="AE24" s="54">
        <f t="shared" ref="AE24:AI24" si="10">AE221</f>
        <v>0</v>
      </c>
      <c r="AF24" s="54">
        <f t="shared" si="10"/>
        <v>0</v>
      </c>
      <c r="AG24" s="54">
        <f t="shared" si="10"/>
        <v>0</v>
      </c>
      <c r="AH24" s="54">
        <f t="shared" si="10"/>
        <v>0</v>
      </c>
      <c r="AI24" s="54">
        <f t="shared" si="10"/>
        <v>21.75</v>
      </c>
      <c r="AJ24" s="54">
        <f>AJ221</f>
        <v>18.7407</v>
      </c>
      <c r="AK24" s="53" t="s">
        <v>47</v>
      </c>
    </row>
    <row r="25" spans="1:38" x14ac:dyDescent="0.25">
      <c r="A25" s="65"/>
      <c r="B25" s="66"/>
      <c r="C25" s="53" t="s">
        <v>47</v>
      </c>
      <c r="D25" s="53" t="str">
        <f>[1]Ф2!D25</f>
        <v>нд</v>
      </c>
      <c r="E25" s="53" t="str">
        <f>[1]Ф2!E25</f>
        <v>нд</v>
      </c>
      <c r="F25" s="53" t="str">
        <f>[1]Ф2!F25</f>
        <v>нд</v>
      </c>
      <c r="G25" s="53" t="s">
        <v>47</v>
      </c>
      <c r="H25" s="53" t="s">
        <v>47</v>
      </c>
      <c r="I25" s="53" t="s">
        <v>47</v>
      </c>
      <c r="J25" s="53" t="s">
        <v>47</v>
      </c>
      <c r="K25" s="53" t="s">
        <v>47</v>
      </c>
      <c r="L25" s="53" t="s">
        <v>47</v>
      </c>
      <c r="M25" s="53" t="s">
        <v>47</v>
      </c>
      <c r="N25" s="53" t="s">
        <v>47</v>
      </c>
      <c r="O25" s="53" t="s">
        <v>47</v>
      </c>
      <c r="P25" s="53" t="s">
        <v>47</v>
      </c>
      <c r="Q25" s="53" t="s">
        <v>47</v>
      </c>
      <c r="R25" s="53" t="s">
        <v>47</v>
      </c>
      <c r="S25" s="53" t="s">
        <v>47</v>
      </c>
      <c r="T25" s="53" t="s">
        <v>47</v>
      </c>
      <c r="U25" s="53" t="s">
        <v>47</v>
      </c>
      <c r="V25" s="53" t="s">
        <v>47</v>
      </c>
      <c r="W25" s="53" t="s">
        <v>47</v>
      </c>
      <c r="X25" s="53" t="s">
        <v>47</v>
      </c>
      <c r="Y25" s="53" t="s">
        <v>47</v>
      </c>
      <c r="Z25" s="53" t="s">
        <v>47</v>
      </c>
      <c r="AA25" s="53" t="s">
        <v>47</v>
      </c>
      <c r="AB25" s="53" t="s">
        <v>47</v>
      </c>
      <c r="AC25" s="53" t="s">
        <v>47</v>
      </c>
      <c r="AD25" s="53" t="s">
        <v>47</v>
      </c>
      <c r="AE25" s="53" t="s">
        <v>47</v>
      </c>
      <c r="AF25" s="53" t="s">
        <v>47</v>
      </c>
      <c r="AG25" s="53" t="s">
        <v>47</v>
      </c>
      <c r="AH25" s="53" t="s">
        <v>47</v>
      </c>
      <c r="AI25" s="53" t="s">
        <v>47</v>
      </c>
      <c r="AJ25" s="53" t="s">
        <v>47</v>
      </c>
      <c r="AK25" s="53" t="s">
        <v>47</v>
      </c>
    </row>
    <row r="26" spans="1:38" x14ac:dyDescent="0.25">
      <c r="A26" s="65" t="s">
        <v>60</v>
      </c>
      <c r="B26" s="52" t="s">
        <v>61</v>
      </c>
      <c r="C26" s="53" t="s">
        <v>47</v>
      </c>
      <c r="D26" s="53" t="str">
        <f>[1]Ф2!D26</f>
        <v>нд</v>
      </c>
      <c r="E26" s="53" t="str">
        <f>[1]Ф2!E26</f>
        <v>нд</v>
      </c>
      <c r="F26" s="53" t="str">
        <f>[1]Ф2!F26</f>
        <v>нд</v>
      </c>
      <c r="G26" s="53" t="s">
        <v>47</v>
      </c>
      <c r="H26" s="53" t="s">
        <v>47</v>
      </c>
      <c r="I26" s="53" t="s">
        <v>47</v>
      </c>
      <c r="J26" s="53" t="s">
        <v>47</v>
      </c>
      <c r="K26" s="53" t="s">
        <v>47</v>
      </c>
      <c r="L26" s="53" t="s">
        <v>47</v>
      </c>
      <c r="M26" s="53" t="s">
        <v>47</v>
      </c>
      <c r="N26" s="53" t="s">
        <v>47</v>
      </c>
      <c r="O26" s="53" t="s">
        <v>47</v>
      </c>
      <c r="P26" s="53" t="s">
        <v>47</v>
      </c>
      <c r="Q26" s="53" t="s">
        <v>47</v>
      </c>
      <c r="R26" s="53" t="s">
        <v>47</v>
      </c>
      <c r="S26" s="53" t="s">
        <v>47</v>
      </c>
      <c r="T26" s="53" t="s">
        <v>47</v>
      </c>
      <c r="U26" s="53" t="s">
        <v>47</v>
      </c>
      <c r="V26" s="53" t="s">
        <v>47</v>
      </c>
      <c r="W26" s="53" t="s">
        <v>47</v>
      </c>
      <c r="X26" s="53" t="s">
        <v>47</v>
      </c>
      <c r="Y26" s="53" t="s">
        <v>47</v>
      </c>
      <c r="Z26" s="53" t="s">
        <v>47</v>
      </c>
      <c r="AA26" s="53" t="s">
        <v>47</v>
      </c>
      <c r="AB26" s="53" t="s">
        <v>47</v>
      </c>
      <c r="AC26" s="53" t="s">
        <v>47</v>
      </c>
      <c r="AD26" s="53" t="s">
        <v>47</v>
      </c>
      <c r="AE26" s="53" t="s">
        <v>47</v>
      </c>
      <c r="AF26" s="53" t="s">
        <v>47</v>
      </c>
      <c r="AG26" s="53" t="s">
        <v>47</v>
      </c>
      <c r="AH26" s="53" t="s">
        <v>47</v>
      </c>
      <c r="AI26" s="53" t="s">
        <v>47</v>
      </c>
      <c r="AJ26" s="53" t="s">
        <v>47</v>
      </c>
      <c r="AK26" s="53" t="s">
        <v>47</v>
      </c>
    </row>
    <row r="27" spans="1:38" x14ac:dyDescent="0.25">
      <c r="A27" s="65" t="s">
        <v>62</v>
      </c>
      <c r="B27" s="66" t="s">
        <v>63</v>
      </c>
      <c r="C27" s="53" t="s">
        <v>47</v>
      </c>
      <c r="D27" s="53" t="str">
        <f>[1]Ф2!D27</f>
        <v>нд</v>
      </c>
      <c r="E27" s="53" t="str">
        <f>[1]Ф2!E27</f>
        <v>нд</v>
      </c>
      <c r="F27" s="53" t="str">
        <f>[1]Ф2!F27</f>
        <v>нд</v>
      </c>
      <c r="G27" s="53" t="s">
        <v>47</v>
      </c>
      <c r="H27" s="53" t="s">
        <v>47</v>
      </c>
      <c r="I27" s="53" t="s">
        <v>47</v>
      </c>
      <c r="J27" s="53" t="s">
        <v>47</v>
      </c>
      <c r="K27" s="53" t="s">
        <v>47</v>
      </c>
      <c r="L27" s="53" t="s">
        <v>47</v>
      </c>
      <c r="M27" s="53" t="s">
        <v>47</v>
      </c>
      <c r="N27" s="53" t="s">
        <v>47</v>
      </c>
      <c r="O27" s="53" t="s">
        <v>47</v>
      </c>
      <c r="P27" s="53" t="s">
        <v>47</v>
      </c>
      <c r="Q27" s="53" t="s">
        <v>47</v>
      </c>
      <c r="R27" s="53" t="s">
        <v>47</v>
      </c>
      <c r="S27" s="53" t="s">
        <v>47</v>
      </c>
      <c r="T27" s="53" t="s">
        <v>47</v>
      </c>
      <c r="U27" s="53" t="s">
        <v>47</v>
      </c>
      <c r="V27" s="53" t="s">
        <v>47</v>
      </c>
      <c r="W27" s="53" t="s">
        <v>47</v>
      </c>
      <c r="X27" s="53" t="s">
        <v>47</v>
      </c>
      <c r="Y27" s="53" t="s">
        <v>47</v>
      </c>
      <c r="Z27" s="53" t="s">
        <v>47</v>
      </c>
      <c r="AA27" s="53" t="s">
        <v>47</v>
      </c>
      <c r="AB27" s="53" t="s">
        <v>47</v>
      </c>
      <c r="AC27" s="53" t="s">
        <v>47</v>
      </c>
      <c r="AD27" s="53" t="s">
        <v>47</v>
      </c>
      <c r="AE27" s="53" t="s">
        <v>47</v>
      </c>
      <c r="AF27" s="53" t="s">
        <v>47</v>
      </c>
      <c r="AG27" s="53" t="s">
        <v>47</v>
      </c>
      <c r="AH27" s="53" t="s">
        <v>47</v>
      </c>
      <c r="AI27" s="53" t="s">
        <v>47</v>
      </c>
      <c r="AJ27" s="53" t="s">
        <v>47</v>
      </c>
      <c r="AK27" s="53" t="s">
        <v>47</v>
      </c>
    </row>
    <row r="28" spans="1:38" ht="30" hidden="1" outlineLevel="1" x14ac:dyDescent="0.25">
      <c r="A28" s="65" t="s">
        <v>64</v>
      </c>
      <c r="B28" s="66" t="s">
        <v>65</v>
      </c>
      <c r="C28" s="53" t="s">
        <v>47</v>
      </c>
      <c r="D28" s="53" t="str">
        <f>[1]Ф2!D28</f>
        <v>нд</v>
      </c>
      <c r="E28" s="53" t="str">
        <f>[1]Ф2!E28</f>
        <v>нд</v>
      </c>
      <c r="F28" s="53" t="str">
        <f>[1]Ф2!F28</f>
        <v>нд</v>
      </c>
      <c r="G28" s="53" t="s">
        <v>47</v>
      </c>
      <c r="H28" s="53" t="s">
        <v>47</v>
      </c>
      <c r="I28" s="53" t="s">
        <v>47</v>
      </c>
      <c r="J28" s="53" t="s">
        <v>47</v>
      </c>
      <c r="K28" s="53" t="s">
        <v>47</v>
      </c>
      <c r="L28" s="53" t="s">
        <v>47</v>
      </c>
      <c r="M28" s="53" t="s">
        <v>47</v>
      </c>
      <c r="N28" s="53" t="s">
        <v>47</v>
      </c>
      <c r="O28" s="53" t="s">
        <v>47</v>
      </c>
      <c r="P28" s="53" t="s">
        <v>47</v>
      </c>
      <c r="Q28" s="53" t="s">
        <v>47</v>
      </c>
      <c r="R28" s="53" t="s">
        <v>47</v>
      </c>
      <c r="S28" s="53" t="s">
        <v>47</v>
      </c>
      <c r="T28" s="53" t="s">
        <v>47</v>
      </c>
      <c r="U28" s="53" t="s">
        <v>47</v>
      </c>
      <c r="V28" s="53" t="s">
        <v>47</v>
      </c>
      <c r="W28" s="53" t="s">
        <v>47</v>
      </c>
      <c r="X28" s="53" t="s">
        <v>47</v>
      </c>
      <c r="Y28" s="53" t="s">
        <v>47</v>
      </c>
      <c r="Z28" s="53" t="s">
        <v>47</v>
      </c>
      <c r="AA28" s="53" t="s">
        <v>47</v>
      </c>
      <c r="AB28" s="53" t="s">
        <v>47</v>
      </c>
      <c r="AC28" s="53" t="s">
        <v>47</v>
      </c>
      <c r="AD28" s="53" t="s">
        <v>47</v>
      </c>
      <c r="AE28" s="53" t="s">
        <v>47</v>
      </c>
      <c r="AF28" s="53" t="s">
        <v>47</v>
      </c>
      <c r="AG28" s="53" t="s">
        <v>47</v>
      </c>
      <c r="AH28" s="53" t="s">
        <v>47</v>
      </c>
      <c r="AI28" s="53" t="s">
        <v>47</v>
      </c>
      <c r="AJ28" s="53" t="s">
        <v>47</v>
      </c>
      <c r="AK28" s="53" t="s">
        <v>47</v>
      </c>
    </row>
    <row r="29" spans="1:38" ht="30" hidden="1" outlineLevel="1" x14ac:dyDescent="0.25">
      <c r="A29" s="65" t="s">
        <v>66</v>
      </c>
      <c r="B29" s="66" t="s">
        <v>67</v>
      </c>
      <c r="C29" s="53" t="s">
        <v>47</v>
      </c>
      <c r="D29" s="53" t="str">
        <f>[1]Ф2!D29</f>
        <v>нд</v>
      </c>
      <c r="E29" s="53" t="str">
        <f>[1]Ф2!E29</f>
        <v>нд</v>
      </c>
      <c r="F29" s="53" t="str">
        <f>[1]Ф2!F29</f>
        <v>нд</v>
      </c>
      <c r="G29" s="53" t="s">
        <v>47</v>
      </c>
      <c r="H29" s="53" t="s">
        <v>47</v>
      </c>
      <c r="I29" s="53" t="s">
        <v>47</v>
      </c>
      <c r="J29" s="53" t="s">
        <v>47</v>
      </c>
      <c r="K29" s="53" t="s">
        <v>47</v>
      </c>
      <c r="L29" s="53" t="s">
        <v>47</v>
      </c>
      <c r="M29" s="53" t="s">
        <v>47</v>
      </c>
      <c r="N29" s="53" t="s">
        <v>47</v>
      </c>
      <c r="O29" s="53" t="s">
        <v>47</v>
      </c>
      <c r="P29" s="53" t="s">
        <v>47</v>
      </c>
      <c r="Q29" s="53" t="s">
        <v>47</v>
      </c>
      <c r="R29" s="53" t="s">
        <v>47</v>
      </c>
      <c r="S29" s="53" t="s">
        <v>47</v>
      </c>
      <c r="T29" s="53" t="s">
        <v>47</v>
      </c>
      <c r="U29" s="53" t="s">
        <v>47</v>
      </c>
      <c r="V29" s="53" t="s">
        <v>47</v>
      </c>
      <c r="W29" s="53" t="s">
        <v>47</v>
      </c>
      <c r="X29" s="53" t="s">
        <v>47</v>
      </c>
      <c r="Y29" s="53" t="s">
        <v>47</v>
      </c>
      <c r="Z29" s="53" t="s">
        <v>47</v>
      </c>
      <c r="AA29" s="53" t="s">
        <v>47</v>
      </c>
      <c r="AB29" s="53" t="s">
        <v>47</v>
      </c>
      <c r="AC29" s="53" t="s">
        <v>47</v>
      </c>
      <c r="AD29" s="53" t="s">
        <v>47</v>
      </c>
      <c r="AE29" s="53" t="s">
        <v>47</v>
      </c>
      <c r="AF29" s="53" t="s">
        <v>47</v>
      </c>
      <c r="AG29" s="53" t="s">
        <v>47</v>
      </c>
      <c r="AH29" s="53" t="s">
        <v>47</v>
      </c>
      <c r="AI29" s="53" t="s">
        <v>47</v>
      </c>
      <c r="AJ29" s="53" t="s">
        <v>47</v>
      </c>
      <c r="AK29" s="53" t="s">
        <v>47</v>
      </c>
    </row>
    <row r="30" spans="1:38" ht="30" hidden="1" outlineLevel="1" x14ac:dyDescent="0.25">
      <c r="A30" s="65" t="s">
        <v>68</v>
      </c>
      <c r="B30" s="66" t="s">
        <v>69</v>
      </c>
      <c r="C30" s="53" t="s">
        <v>47</v>
      </c>
      <c r="D30" s="53" t="str">
        <f>[1]Ф2!D30</f>
        <v>нд</v>
      </c>
      <c r="E30" s="53" t="str">
        <f>[1]Ф2!E30</f>
        <v>нд</v>
      </c>
      <c r="F30" s="53" t="str">
        <f>[1]Ф2!F30</f>
        <v>нд</v>
      </c>
      <c r="G30" s="53" t="s">
        <v>47</v>
      </c>
      <c r="H30" s="53" t="s">
        <v>47</v>
      </c>
      <c r="I30" s="53" t="s">
        <v>47</v>
      </c>
      <c r="J30" s="53" t="s">
        <v>47</v>
      </c>
      <c r="K30" s="53" t="s">
        <v>47</v>
      </c>
      <c r="L30" s="53" t="s">
        <v>47</v>
      </c>
      <c r="M30" s="53" t="s">
        <v>47</v>
      </c>
      <c r="N30" s="53" t="s">
        <v>47</v>
      </c>
      <c r="O30" s="53" t="s">
        <v>47</v>
      </c>
      <c r="P30" s="53" t="s">
        <v>47</v>
      </c>
      <c r="Q30" s="53" t="s">
        <v>47</v>
      </c>
      <c r="R30" s="53" t="s">
        <v>47</v>
      </c>
      <c r="S30" s="53" t="s">
        <v>47</v>
      </c>
      <c r="T30" s="53" t="s">
        <v>47</v>
      </c>
      <c r="U30" s="53" t="s">
        <v>47</v>
      </c>
      <c r="V30" s="53" t="s">
        <v>47</v>
      </c>
      <c r="W30" s="53" t="s">
        <v>47</v>
      </c>
      <c r="X30" s="53" t="s">
        <v>47</v>
      </c>
      <c r="Y30" s="53" t="s">
        <v>47</v>
      </c>
      <c r="Z30" s="53" t="s">
        <v>47</v>
      </c>
      <c r="AA30" s="53" t="s">
        <v>47</v>
      </c>
      <c r="AB30" s="53" t="s">
        <v>47</v>
      </c>
      <c r="AC30" s="53" t="s">
        <v>47</v>
      </c>
      <c r="AD30" s="53" t="s">
        <v>47</v>
      </c>
      <c r="AE30" s="53" t="s">
        <v>47</v>
      </c>
      <c r="AF30" s="53" t="s">
        <v>47</v>
      </c>
      <c r="AG30" s="53" t="s">
        <v>47</v>
      </c>
      <c r="AH30" s="53" t="s">
        <v>47</v>
      </c>
      <c r="AI30" s="53" t="s">
        <v>47</v>
      </c>
      <c r="AJ30" s="53" t="s">
        <v>47</v>
      </c>
      <c r="AK30" s="53" t="s">
        <v>47</v>
      </c>
    </row>
    <row r="31" spans="1:38" ht="30" hidden="1" outlineLevel="1" x14ac:dyDescent="0.25">
      <c r="A31" s="65" t="s">
        <v>70</v>
      </c>
      <c r="B31" s="66" t="s">
        <v>71</v>
      </c>
      <c r="C31" s="53" t="s">
        <v>47</v>
      </c>
      <c r="D31" s="53" t="str">
        <f>[1]Ф2!D31</f>
        <v>нд</v>
      </c>
      <c r="E31" s="53" t="str">
        <f>[1]Ф2!E31</f>
        <v>нд</v>
      </c>
      <c r="F31" s="53" t="str">
        <f>[1]Ф2!F31</f>
        <v>нд</v>
      </c>
      <c r="G31" s="53" t="s">
        <v>47</v>
      </c>
      <c r="H31" s="53" t="s">
        <v>47</v>
      </c>
      <c r="I31" s="53" t="s">
        <v>47</v>
      </c>
      <c r="J31" s="53" t="s">
        <v>47</v>
      </c>
      <c r="K31" s="53" t="s">
        <v>47</v>
      </c>
      <c r="L31" s="53" t="s">
        <v>47</v>
      </c>
      <c r="M31" s="53" t="s">
        <v>47</v>
      </c>
      <c r="N31" s="53" t="s">
        <v>47</v>
      </c>
      <c r="O31" s="53" t="s">
        <v>47</v>
      </c>
      <c r="P31" s="53" t="s">
        <v>47</v>
      </c>
      <c r="Q31" s="53" t="s">
        <v>47</v>
      </c>
      <c r="R31" s="53" t="s">
        <v>47</v>
      </c>
      <c r="S31" s="53" t="s">
        <v>47</v>
      </c>
      <c r="T31" s="53" t="s">
        <v>47</v>
      </c>
      <c r="U31" s="53" t="s">
        <v>47</v>
      </c>
      <c r="V31" s="53" t="s">
        <v>47</v>
      </c>
      <c r="W31" s="53" t="s">
        <v>47</v>
      </c>
      <c r="X31" s="53" t="s">
        <v>47</v>
      </c>
      <c r="Y31" s="53" t="s">
        <v>47</v>
      </c>
      <c r="Z31" s="53" t="s">
        <v>47</v>
      </c>
      <c r="AA31" s="53" t="s">
        <v>47</v>
      </c>
      <c r="AB31" s="53" t="s">
        <v>47</v>
      </c>
      <c r="AC31" s="53" t="s">
        <v>47</v>
      </c>
      <c r="AD31" s="53" t="s">
        <v>47</v>
      </c>
      <c r="AE31" s="53" t="s">
        <v>47</v>
      </c>
      <c r="AF31" s="53" t="s">
        <v>47</v>
      </c>
      <c r="AG31" s="53" t="s">
        <v>47</v>
      </c>
      <c r="AH31" s="53" t="s">
        <v>47</v>
      </c>
      <c r="AI31" s="53" t="s">
        <v>47</v>
      </c>
      <c r="AJ31" s="53" t="s">
        <v>47</v>
      </c>
      <c r="AK31" s="53" t="s">
        <v>47</v>
      </c>
    </row>
    <row r="32" spans="1:38" ht="30" hidden="1" outlineLevel="1" x14ac:dyDescent="0.25">
      <c r="A32" s="65" t="s">
        <v>72</v>
      </c>
      <c r="B32" s="66" t="s">
        <v>73</v>
      </c>
      <c r="C32" s="53" t="s">
        <v>47</v>
      </c>
      <c r="D32" s="53" t="str">
        <f>[1]Ф2!D32</f>
        <v>нд</v>
      </c>
      <c r="E32" s="53" t="str">
        <f>[1]Ф2!E32</f>
        <v>нд</v>
      </c>
      <c r="F32" s="53" t="str">
        <f>[1]Ф2!F32</f>
        <v>нд</v>
      </c>
      <c r="G32" s="53" t="s">
        <v>47</v>
      </c>
      <c r="H32" s="53" t="s">
        <v>47</v>
      </c>
      <c r="I32" s="53" t="s">
        <v>47</v>
      </c>
      <c r="J32" s="53" t="s">
        <v>47</v>
      </c>
      <c r="K32" s="53" t="s">
        <v>47</v>
      </c>
      <c r="L32" s="53" t="s">
        <v>47</v>
      </c>
      <c r="M32" s="53" t="s">
        <v>47</v>
      </c>
      <c r="N32" s="53" t="s">
        <v>47</v>
      </c>
      <c r="O32" s="53" t="s">
        <v>47</v>
      </c>
      <c r="P32" s="53" t="s">
        <v>47</v>
      </c>
      <c r="Q32" s="53" t="s">
        <v>47</v>
      </c>
      <c r="R32" s="53" t="s">
        <v>47</v>
      </c>
      <c r="S32" s="53" t="s">
        <v>47</v>
      </c>
      <c r="T32" s="53" t="s">
        <v>47</v>
      </c>
      <c r="U32" s="53" t="s">
        <v>47</v>
      </c>
      <c r="V32" s="53" t="s">
        <v>47</v>
      </c>
      <c r="W32" s="53" t="s">
        <v>47</v>
      </c>
      <c r="X32" s="53" t="s">
        <v>47</v>
      </c>
      <c r="Y32" s="53" t="s">
        <v>47</v>
      </c>
      <c r="Z32" s="53" t="s">
        <v>47</v>
      </c>
      <c r="AA32" s="53" t="s">
        <v>47</v>
      </c>
      <c r="AB32" s="53" t="s">
        <v>47</v>
      </c>
      <c r="AC32" s="53" t="s">
        <v>47</v>
      </c>
      <c r="AD32" s="53" t="s">
        <v>47</v>
      </c>
      <c r="AE32" s="53" t="s">
        <v>47</v>
      </c>
      <c r="AF32" s="53" t="s">
        <v>47</v>
      </c>
      <c r="AG32" s="53" t="s">
        <v>47</v>
      </c>
      <c r="AH32" s="53" t="s">
        <v>47</v>
      </c>
      <c r="AI32" s="53" t="s">
        <v>47</v>
      </c>
      <c r="AJ32" s="53" t="s">
        <v>47</v>
      </c>
      <c r="AK32" s="53" t="s">
        <v>47</v>
      </c>
    </row>
    <row r="33" spans="1:37" ht="45" hidden="1" outlineLevel="1" x14ac:dyDescent="0.25">
      <c r="A33" s="65" t="s">
        <v>74</v>
      </c>
      <c r="B33" s="66" t="s">
        <v>75</v>
      </c>
      <c r="C33" s="53" t="s">
        <v>47</v>
      </c>
      <c r="D33" s="53" t="str">
        <f>[1]Ф2!D33</f>
        <v>нд</v>
      </c>
      <c r="E33" s="53" t="str">
        <f>[1]Ф2!E33</f>
        <v>нд</v>
      </c>
      <c r="F33" s="53" t="str">
        <f>[1]Ф2!F33</f>
        <v>нд</v>
      </c>
      <c r="G33" s="53" t="s">
        <v>47</v>
      </c>
      <c r="H33" s="53" t="s">
        <v>47</v>
      </c>
      <c r="I33" s="53" t="s">
        <v>47</v>
      </c>
      <c r="J33" s="53" t="s">
        <v>47</v>
      </c>
      <c r="K33" s="53" t="s">
        <v>47</v>
      </c>
      <c r="L33" s="53" t="s">
        <v>47</v>
      </c>
      <c r="M33" s="53" t="s">
        <v>47</v>
      </c>
      <c r="N33" s="53" t="s">
        <v>47</v>
      </c>
      <c r="O33" s="53" t="s">
        <v>47</v>
      </c>
      <c r="P33" s="53" t="s">
        <v>47</v>
      </c>
      <c r="Q33" s="53" t="s">
        <v>47</v>
      </c>
      <c r="R33" s="53" t="s">
        <v>47</v>
      </c>
      <c r="S33" s="53" t="s">
        <v>47</v>
      </c>
      <c r="T33" s="53" t="s">
        <v>47</v>
      </c>
      <c r="U33" s="53" t="s">
        <v>47</v>
      </c>
      <c r="V33" s="53" t="s">
        <v>47</v>
      </c>
      <c r="W33" s="53" t="s">
        <v>47</v>
      </c>
      <c r="X33" s="53" t="s">
        <v>47</v>
      </c>
      <c r="Y33" s="53" t="s">
        <v>47</v>
      </c>
      <c r="Z33" s="53" t="s">
        <v>47</v>
      </c>
      <c r="AA33" s="53" t="s">
        <v>47</v>
      </c>
      <c r="AB33" s="53" t="s">
        <v>47</v>
      </c>
      <c r="AC33" s="53" t="s">
        <v>47</v>
      </c>
      <c r="AD33" s="53" t="s">
        <v>47</v>
      </c>
      <c r="AE33" s="53" t="s">
        <v>47</v>
      </c>
      <c r="AF33" s="53" t="s">
        <v>47</v>
      </c>
      <c r="AG33" s="53" t="s">
        <v>47</v>
      </c>
      <c r="AH33" s="53" t="s">
        <v>47</v>
      </c>
      <c r="AI33" s="53" t="s">
        <v>47</v>
      </c>
      <c r="AJ33" s="53" t="s">
        <v>47</v>
      </c>
      <c r="AK33" s="53" t="s">
        <v>47</v>
      </c>
    </row>
    <row r="34" spans="1:37" ht="30" hidden="1" outlineLevel="1" x14ac:dyDescent="0.25">
      <c r="A34" s="65" t="s">
        <v>76</v>
      </c>
      <c r="B34" s="66" t="s">
        <v>77</v>
      </c>
      <c r="C34" s="53" t="s">
        <v>47</v>
      </c>
      <c r="D34" s="53" t="str">
        <f>[1]Ф2!D34</f>
        <v>нд</v>
      </c>
      <c r="E34" s="53" t="str">
        <f>[1]Ф2!E34</f>
        <v>нд</v>
      </c>
      <c r="F34" s="53" t="str">
        <f>[1]Ф2!F34</f>
        <v>нд</v>
      </c>
      <c r="G34" s="53" t="s">
        <v>47</v>
      </c>
      <c r="H34" s="53" t="s">
        <v>47</v>
      </c>
      <c r="I34" s="53" t="s">
        <v>47</v>
      </c>
      <c r="J34" s="53" t="s">
        <v>47</v>
      </c>
      <c r="K34" s="53" t="s">
        <v>47</v>
      </c>
      <c r="L34" s="53" t="s">
        <v>47</v>
      </c>
      <c r="M34" s="53" t="s">
        <v>47</v>
      </c>
      <c r="N34" s="53" t="s">
        <v>47</v>
      </c>
      <c r="O34" s="53" t="s">
        <v>47</v>
      </c>
      <c r="P34" s="53" t="s">
        <v>47</v>
      </c>
      <c r="Q34" s="53" t="s">
        <v>47</v>
      </c>
      <c r="R34" s="53" t="s">
        <v>47</v>
      </c>
      <c r="S34" s="53" t="s">
        <v>47</v>
      </c>
      <c r="T34" s="53" t="s">
        <v>47</v>
      </c>
      <c r="U34" s="53" t="s">
        <v>47</v>
      </c>
      <c r="V34" s="53" t="s">
        <v>47</v>
      </c>
      <c r="W34" s="53" t="s">
        <v>47</v>
      </c>
      <c r="X34" s="53" t="s">
        <v>47</v>
      </c>
      <c r="Y34" s="53" t="s">
        <v>47</v>
      </c>
      <c r="Z34" s="53" t="s">
        <v>47</v>
      </c>
      <c r="AA34" s="53" t="s">
        <v>47</v>
      </c>
      <c r="AB34" s="53" t="s">
        <v>47</v>
      </c>
      <c r="AC34" s="53" t="s">
        <v>47</v>
      </c>
      <c r="AD34" s="53" t="s">
        <v>47</v>
      </c>
      <c r="AE34" s="53" t="s">
        <v>47</v>
      </c>
      <c r="AF34" s="53" t="s">
        <v>47</v>
      </c>
      <c r="AG34" s="53" t="s">
        <v>47</v>
      </c>
      <c r="AH34" s="53" t="s">
        <v>47</v>
      </c>
      <c r="AI34" s="53" t="s">
        <v>47</v>
      </c>
      <c r="AJ34" s="53" t="s">
        <v>47</v>
      </c>
      <c r="AK34" s="53" t="s">
        <v>47</v>
      </c>
    </row>
    <row r="35" spans="1:37" ht="30" hidden="1" outlineLevel="1" x14ac:dyDescent="0.25">
      <c r="A35" s="65" t="s">
        <v>78</v>
      </c>
      <c r="B35" s="66" t="s">
        <v>79</v>
      </c>
      <c r="C35" s="53" t="s">
        <v>47</v>
      </c>
      <c r="D35" s="53" t="str">
        <f>[1]Ф2!D35</f>
        <v>нд</v>
      </c>
      <c r="E35" s="53" t="str">
        <f>[1]Ф2!E35</f>
        <v>нд</v>
      </c>
      <c r="F35" s="53" t="str">
        <f>[1]Ф2!F35</f>
        <v>нд</v>
      </c>
      <c r="G35" s="53" t="s">
        <v>47</v>
      </c>
      <c r="H35" s="53" t="s">
        <v>47</v>
      </c>
      <c r="I35" s="53" t="s">
        <v>47</v>
      </c>
      <c r="J35" s="53" t="s">
        <v>47</v>
      </c>
      <c r="K35" s="53" t="s">
        <v>47</v>
      </c>
      <c r="L35" s="53" t="s">
        <v>47</v>
      </c>
      <c r="M35" s="53" t="s">
        <v>47</v>
      </c>
      <c r="N35" s="53" t="s">
        <v>47</v>
      </c>
      <c r="O35" s="53" t="s">
        <v>47</v>
      </c>
      <c r="P35" s="53" t="s">
        <v>47</v>
      </c>
      <c r="Q35" s="53" t="s">
        <v>47</v>
      </c>
      <c r="R35" s="53" t="s">
        <v>47</v>
      </c>
      <c r="S35" s="53" t="s">
        <v>47</v>
      </c>
      <c r="T35" s="53" t="s">
        <v>47</v>
      </c>
      <c r="U35" s="53" t="s">
        <v>47</v>
      </c>
      <c r="V35" s="53" t="s">
        <v>47</v>
      </c>
      <c r="W35" s="53" t="s">
        <v>47</v>
      </c>
      <c r="X35" s="53" t="s">
        <v>47</v>
      </c>
      <c r="Y35" s="53" t="s">
        <v>47</v>
      </c>
      <c r="Z35" s="53" t="s">
        <v>47</v>
      </c>
      <c r="AA35" s="53" t="s">
        <v>47</v>
      </c>
      <c r="AB35" s="53" t="s">
        <v>47</v>
      </c>
      <c r="AC35" s="53" t="s">
        <v>47</v>
      </c>
      <c r="AD35" s="53" t="s">
        <v>47</v>
      </c>
      <c r="AE35" s="53" t="s">
        <v>47</v>
      </c>
      <c r="AF35" s="53" t="s">
        <v>47</v>
      </c>
      <c r="AG35" s="53" t="s">
        <v>47</v>
      </c>
      <c r="AH35" s="53" t="s">
        <v>47</v>
      </c>
      <c r="AI35" s="53" t="s">
        <v>47</v>
      </c>
      <c r="AJ35" s="53" t="s">
        <v>47</v>
      </c>
      <c r="AK35" s="53" t="s">
        <v>47</v>
      </c>
    </row>
    <row r="36" spans="1:37" ht="30" hidden="1" outlineLevel="1" x14ac:dyDescent="0.25">
      <c r="A36" s="65" t="s">
        <v>80</v>
      </c>
      <c r="B36" s="66" t="s">
        <v>81</v>
      </c>
      <c r="C36" s="53" t="s">
        <v>47</v>
      </c>
      <c r="D36" s="53" t="str">
        <f>[1]Ф2!D36</f>
        <v>нд</v>
      </c>
      <c r="E36" s="53" t="str">
        <f>[1]Ф2!E36</f>
        <v>нд</v>
      </c>
      <c r="F36" s="53" t="str">
        <f>[1]Ф2!F36</f>
        <v>нд</v>
      </c>
      <c r="G36" s="53" t="s">
        <v>47</v>
      </c>
      <c r="H36" s="53" t="s">
        <v>47</v>
      </c>
      <c r="I36" s="53" t="s">
        <v>47</v>
      </c>
      <c r="J36" s="53" t="s">
        <v>47</v>
      </c>
      <c r="K36" s="53" t="s">
        <v>47</v>
      </c>
      <c r="L36" s="53" t="s">
        <v>47</v>
      </c>
      <c r="M36" s="53" t="s">
        <v>47</v>
      </c>
      <c r="N36" s="53" t="s">
        <v>47</v>
      </c>
      <c r="O36" s="53" t="s">
        <v>47</v>
      </c>
      <c r="P36" s="53" t="s">
        <v>47</v>
      </c>
      <c r="Q36" s="53" t="s">
        <v>47</v>
      </c>
      <c r="R36" s="53" t="s">
        <v>47</v>
      </c>
      <c r="S36" s="53" t="s">
        <v>47</v>
      </c>
      <c r="T36" s="53" t="s">
        <v>47</v>
      </c>
      <c r="U36" s="53" t="s">
        <v>47</v>
      </c>
      <c r="V36" s="53" t="s">
        <v>47</v>
      </c>
      <c r="W36" s="53" t="s">
        <v>47</v>
      </c>
      <c r="X36" s="53" t="s">
        <v>47</v>
      </c>
      <c r="Y36" s="53" t="s">
        <v>47</v>
      </c>
      <c r="Z36" s="53" t="s">
        <v>47</v>
      </c>
      <c r="AA36" s="53" t="s">
        <v>47</v>
      </c>
      <c r="AB36" s="53" t="s">
        <v>47</v>
      </c>
      <c r="AC36" s="53" t="s">
        <v>47</v>
      </c>
      <c r="AD36" s="53" t="s">
        <v>47</v>
      </c>
      <c r="AE36" s="53" t="s">
        <v>47</v>
      </c>
      <c r="AF36" s="53" t="s">
        <v>47</v>
      </c>
      <c r="AG36" s="53" t="s">
        <v>47</v>
      </c>
      <c r="AH36" s="53" t="s">
        <v>47</v>
      </c>
      <c r="AI36" s="53" t="s">
        <v>47</v>
      </c>
      <c r="AJ36" s="53" t="s">
        <v>47</v>
      </c>
      <c r="AK36" s="53" t="s">
        <v>47</v>
      </c>
    </row>
    <row r="37" spans="1:37" ht="60" hidden="1" outlineLevel="1" x14ac:dyDescent="0.25">
      <c r="A37" s="65" t="s">
        <v>80</v>
      </c>
      <c r="B37" s="66" t="s">
        <v>82</v>
      </c>
      <c r="C37" s="53" t="s">
        <v>47</v>
      </c>
      <c r="D37" s="53" t="str">
        <f>[1]Ф2!D37</f>
        <v>нд</v>
      </c>
      <c r="E37" s="53" t="str">
        <f>[1]Ф2!E37</f>
        <v>нд</v>
      </c>
      <c r="F37" s="53" t="str">
        <f>[1]Ф2!F37</f>
        <v>нд</v>
      </c>
      <c r="G37" s="53" t="s">
        <v>47</v>
      </c>
      <c r="H37" s="53" t="s">
        <v>47</v>
      </c>
      <c r="I37" s="53" t="s">
        <v>47</v>
      </c>
      <c r="J37" s="53" t="s">
        <v>47</v>
      </c>
      <c r="K37" s="53" t="s">
        <v>47</v>
      </c>
      <c r="L37" s="53" t="s">
        <v>47</v>
      </c>
      <c r="M37" s="53" t="s">
        <v>47</v>
      </c>
      <c r="N37" s="53" t="s">
        <v>47</v>
      </c>
      <c r="O37" s="53" t="s">
        <v>47</v>
      </c>
      <c r="P37" s="53" t="s">
        <v>47</v>
      </c>
      <c r="Q37" s="53" t="s">
        <v>47</v>
      </c>
      <c r="R37" s="53" t="s">
        <v>47</v>
      </c>
      <c r="S37" s="53" t="s">
        <v>47</v>
      </c>
      <c r="T37" s="53" t="s">
        <v>47</v>
      </c>
      <c r="U37" s="53" t="s">
        <v>47</v>
      </c>
      <c r="V37" s="53" t="s">
        <v>47</v>
      </c>
      <c r="W37" s="53" t="s">
        <v>47</v>
      </c>
      <c r="X37" s="53" t="s">
        <v>47</v>
      </c>
      <c r="Y37" s="53" t="s">
        <v>47</v>
      </c>
      <c r="Z37" s="53" t="s">
        <v>47</v>
      </c>
      <c r="AA37" s="53" t="s">
        <v>47</v>
      </c>
      <c r="AB37" s="53" t="s">
        <v>47</v>
      </c>
      <c r="AC37" s="53" t="s">
        <v>47</v>
      </c>
      <c r="AD37" s="53" t="s">
        <v>47</v>
      </c>
      <c r="AE37" s="53" t="s">
        <v>47</v>
      </c>
      <c r="AF37" s="53" t="s">
        <v>47</v>
      </c>
      <c r="AG37" s="53" t="s">
        <v>47</v>
      </c>
      <c r="AH37" s="53" t="s">
        <v>47</v>
      </c>
      <c r="AI37" s="53" t="s">
        <v>47</v>
      </c>
      <c r="AJ37" s="53" t="s">
        <v>47</v>
      </c>
      <c r="AK37" s="53" t="s">
        <v>47</v>
      </c>
    </row>
    <row r="38" spans="1:37" ht="45" hidden="1" outlineLevel="1" x14ac:dyDescent="0.25">
      <c r="A38" s="65" t="s">
        <v>80</v>
      </c>
      <c r="B38" s="66" t="s">
        <v>83</v>
      </c>
      <c r="C38" s="53" t="s">
        <v>47</v>
      </c>
      <c r="D38" s="53" t="str">
        <f>[1]Ф2!D38</f>
        <v>нд</v>
      </c>
      <c r="E38" s="53" t="str">
        <f>[1]Ф2!E38</f>
        <v>нд</v>
      </c>
      <c r="F38" s="53" t="str">
        <f>[1]Ф2!F38</f>
        <v>нд</v>
      </c>
      <c r="G38" s="53" t="s">
        <v>47</v>
      </c>
      <c r="H38" s="53" t="s">
        <v>47</v>
      </c>
      <c r="I38" s="53" t="s">
        <v>47</v>
      </c>
      <c r="J38" s="53" t="s">
        <v>47</v>
      </c>
      <c r="K38" s="53" t="s">
        <v>47</v>
      </c>
      <c r="L38" s="53" t="s">
        <v>47</v>
      </c>
      <c r="M38" s="53" t="s">
        <v>47</v>
      </c>
      <c r="N38" s="53" t="s">
        <v>47</v>
      </c>
      <c r="O38" s="53" t="s">
        <v>47</v>
      </c>
      <c r="P38" s="53" t="s">
        <v>47</v>
      </c>
      <c r="Q38" s="53" t="s">
        <v>47</v>
      </c>
      <c r="R38" s="53" t="s">
        <v>47</v>
      </c>
      <c r="S38" s="53" t="s">
        <v>47</v>
      </c>
      <c r="T38" s="53" t="s">
        <v>47</v>
      </c>
      <c r="U38" s="53" t="s">
        <v>47</v>
      </c>
      <c r="V38" s="53" t="s">
        <v>47</v>
      </c>
      <c r="W38" s="53" t="s">
        <v>47</v>
      </c>
      <c r="X38" s="53" t="s">
        <v>47</v>
      </c>
      <c r="Y38" s="53" t="s">
        <v>47</v>
      </c>
      <c r="Z38" s="53" t="s">
        <v>47</v>
      </c>
      <c r="AA38" s="53" t="s">
        <v>47</v>
      </c>
      <c r="AB38" s="53" t="s">
        <v>47</v>
      </c>
      <c r="AC38" s="53" t="s">
        <v>47</v>
      </c>
      <c r="AD38" s="53" t="s">
        <v>47</v>
      </c>
      <c r="AE38" s="53" t="s">
        <v>47</v>
      </c>
      <c r="AF38" s="53" t="s">
        <v>47</v>
      </c>
      <c r="AG38" s="53" t="s">
        <v>47</v>
      </c>
      <c r="AH38" s="53" t="s">
        <v>47</v>
      </c>
      <c r="AI38" s="53" t="s">
        <v>47</v>
      </c>
      <c r="AJ38" s="53" t="s">
        <v>47</v>
      </c>
      <c r="AK38" s="53" t="s">
        <v>47</v>
      </c>
    </row>
    <row r="39" spans="1:37" ht="60" hidden="1" outlineLevel="1" x14ac:dyDescent="0.25">
      <c r="A39" s="65" t="s">
        <v>80</v>
      </c>
      <c r="B39" s="66" t="s">
        <v>84</v>
      </c>
      <c r="C39" s="53" t="s">
        <v>47</v>
      </c>
      <c r="D39" s="53" t="str">
        <f>[1]Ф2!D39</f>
        <v>нд</v>
      </c>
      <c r="E39" s="53" t="str">
        <f>[1]Ф2!E39</f>
        <v>нд</v>
      </c>
      <c r="F39" s="53" t="str">
        <f>[1]Ф2!F39</f>
        <v>нд</v>
      </c>
      <c r="G39" s="53" t="s">
        <v>47</v>
      </c>
      <c r="H39" s="53" t="s">
        <v>47</v>
      </c>
      <c r="I39" s="53" t="s">
        <v>47</v>
      </c>
      <c r="J39" s="53" t="s">
        <v>47</v>
      </c>
      <c r="K39" s="53" t="s">
        <v>47</v>
      </c>
      <c r="L39" s="53" t="s">
        <v>47</v>
      </c>
      <c r="M39" s="53" t="s">
        <v>47</v>
      </c>
      <c r="N39" s="53" t="s">
        <v>47</v>
      </c>
      <c r="O39" s="53" t="s">
        <v>47</v>
      </c>
      <c r="P39" s="53" t="s">
        <v>47</v>
      </c>
      <c r="Q39" s="53" t="s">
        <v>47</v>
      </c>
      <c r="R39" s="53" t="s">
        <v>47</v>
      </c>
      <c r="S39" s="53" t="s">
        <v>47</v>
      </c>
      <c r="T39" s="53" t="s">
        <v>47</v>
      </c>
      <c r="U39" s="53" t="s">
        <v>47</v>
      </c>
      <c r="V39" s="53" t="s">
        <v>47</v>
      </c>
      <c r="W39" s="53" t="s">
        <v>47</v>
      </c>
      <c r="X39" s="53" t="s">
        <v>47</v>
      </c>
      <c r="Y39" s="53" t="s">
        <v>47</v>
      </c>
      <c r="Z39" s="53" t="s">
        <v>47</v>
      </c>
      <c r="AA39" s="53" t="s">
        <v>47</v>
      </c>
      <c r="AB39" s="53" t="s">
        <v>47</v>
      </c>
      <c r="AC39" s="53" t="s">
        <v>47</v>
      </c>
      <c r="AD39" s="53" t="s">
        <v>47</v>
      </c>
      <c r="AE39" s="53" t="s">
        <v>47</v>
      </c>
      <c r="AF39" s="53" t="s">
        <v>47</v>
      </c>
      <c r="AG39" s="53" t="s">
        <v>47</v>
      </c>
      <c r="AH39" s="53" t="s">
        <v>47</v>
      </c>
      <c r="AI39" s="53" t="s">
        <v>47</v>
      </c>
      <c r="AJ39" s="53" t="s">
        <v>47</v>
      </c>
      <c r="AK39" s="53" t="s">
        <v>47</v>
      </c>
    </row>
    <row r="40" spans="1:37" ht="30" hidden="1" outlineLevel="1" x14ac:dyDescent="0.25">
      <c r="A40" s="65" t="s">
        <v>85</v>
      </c>
      <c r="B40" s="66" t="s">
        <v>81</v>
      </c>
      <c r="C40" s="53" t="s">
        <v>47</v>
      </c>
      <c r="D40" s="53" t="str">
        <f>[1]Ф2!D40</f>
        <v>нд</v>
      </c>
      <c r="E40" s="53" t="str">
        <f>[1]Ф2!E40</f>
        <v>нд</v>
      </c>
      <c r="F40" s="53" t="str">
        <f>[1]Ф2!F40</f>
        <v>нд</v>
      </c>
      <c r="G40" s="53" t="s">
        <v>47</v>
      </c>
      <c r="H40" s="53" t="s">
        <v>47</v>
      </c>
      <c r="I40" s="53" t="s">
        <v>47</v>
      </c>
      <c r="J40" s="53" t="s">
        <v>47</v>
      </c>
      <c r="K40" s="53" t="s">
        <v>47</v>
      </c>
      <c r="L40" s="53" t="s">
        <v>47</v>
      </c>
      <c r="M40" s="53" t="s">
        <v>47</v>
      </c>
      <c r="N40" s="53" t="s">
        <v>47</v>
      </c>
      <c r="O40" s="53" t="s">
        <v>47</v>
      </c>
      <c r="P40" s="53" t="s">
        <v>47</v>
      </c>
      <c r="Q40" s="53" t="s">
        <v>47</v>
      </c>
      <c r="R40" s="53" t="s">
        <v>47</v>
      </c>
      <c r="S40" s="53" t="s">
        <v>47</v>
      </c>
      <c r="T40" s="53" t="s">
        <v>47</v>
      </c>
      <c r="U40" s="53" t="s">
        <v>47</v>
      </c>
      <c r="V40" s="53" t="s">
        <v>47</v>
      </c>
      <c r="W40" s="53" t="s">
        <v>47</v>
      </c>
      <c r="X40" s="53" t="s">
        <v>47</v>
      </c>
      <c r="Y40" s="53" t="s">
        <v>47</v>
      </c>
      <c r="Z40" s="53" t="s">
        <v>47</v>
      </c>
      <c r="AA40" s="53" t="s">
        <v>47</v>
      </c>
      <c r="AB40" s="53" t="s">
        <v>47</v>
      </c>
      <c r="AC40" s="53" t="s">
        <v>47</v>
      </c>
      <c r="AD40" s="53" t="s">
        <v>47</v>
      </c>
      <c r="AE40" s="53" t="s">
        <v>47</v>
      </c>
      <c r="AF40" s="53" t="s">
        <v>47</v>
      </c>
      <c r="AG40" s="53" t="s">
        <v>47</v>
      </c>
      <c r="AH40" s="53" t="s">
        <v>47</v>
      </c>
      <c r="AI40" s="53" t="s">
        <v>47</v>
      </c>
      <c r="AJ40" s="53" t="s">
        <v>47</v>
      </c>
      <c r="AK40" s="53" t="s">
        <v>47</v>
      </c>
    </row>
    <row r="41" spans="1:37" ht="60" hidden="1" outlineLevel="1" x14ac:dyDescent="0.25">
      <c r="A41" s="65" t="s">
        <v>85</v>
      </c>
      <c r="B41" s="66" t="s">
        <v>82</v>
      </c>
      <c r="C41" s="53" t="s">
        <v>47</v>
      </c>
      <c r="D41" s="53" t="str">
        <f>[1]Ф2!D41</f>
        <v>нд</v>
      </c>
      <c r="E41" s="53" t="str">
        <f>[1]Ф2!E41</f>
        <v>нд</v>
      </c>
      <c r="F41" s="53" t="str">
        <f>[1]Ф2!F41</f>
        <v>нд</v>
      </c>
      <c r="G41" s="53" t="s">
        <v>47</v>
      </c>
      <c r="H41" s="53" t="s">
        <v>47</v>
      </c>
      <c r="I41" s="53" t="s">
        <v>47</v>
      </c>
      <c r="J41" s="53" t="s">
        <v>47</v>
      </c>
      <c r="K41" s="53" t="s">
        <v>47</v>
      </c>
      <c r="L41" s="53" t="s">
        <v>47</v>
      </c>
      <c r="M41" s="53" t="s">
        <v>47</v>
      </c>
      <c r="N41" s="53" t="s">
        <v>47</v>
      </c>
      <c r="O41" s="53" t="s">
        <v>47</v>
      </c>
      <c r="P41" s="53" t="s">
        <v>47</v>
      </c>
      <c r="Q41" s="53" t="s">
        <v>47</v>
      </c>
      <c r="R41" s="53" t="s">
        <v>47</v>
      </c>
      <c r="S41" s="53" t="s">
        <v>47</v>
      </c>
      <c r="T41" s="53" t="s">
        <v>47</v>
      </c>
      <c r="U41" s="53" t="s">
        <v>47</v>
      </c>
      <c r="V41" s="53" t="s">
        <v>47</v>
      </c>
      <c r="W41" s="53" t="s">
        <v>47</v>
      </c>
      <c r="X41" s="53" t="s">
        <v>47</v>
      </c>
      <c r="Y41" s="53" t="s">
        <v>47</v>
      </c>
      <c r="Z41" s="53" t="s">
        <v>47</v>
      </c>
      <c r="AA41" s="53" t="s">
        <v>47</v>
      </c>
      <c r="AB41" s="53" t="s">
        <v>47</v>
      </c>
      <c r="AC41" s="53" t="s">
        <v>47</v>
      </c>
      <c r="AD41" s="53" t="s">
        <v>47</v>
      </c>
      <c r="AE41" s="53" t="s">
        <v>47</v>
      </c>
      <c r="AF41" s="53" t="s">
        <v>47</v>
      </c>
      <c r="AG41" s="53" t="s">
        <v>47</v>
      </c>
      <c r="AH41" s="53" t="s">
        <v>47</v>
      </c>
      <c r="AI41" s="53" t="s">
        <v>47</v>
      </c>
      <c r="AJ41" s="53" t="s">
        <v>47</v>
      </c>
      <c r="AK41" s="53" t="s">
        <v>47</v>
      </c>
    </row>
    <row r="42" spans="1:37" ht="45" hidden="1" outlineLevel="1" x14ac:dyDescent="0.25">
      <c r="A42" s="65" t="s">
        <v>85</v>
      </c>
      <c r="B42" s="66" t="s">
        <v>83</v>
      </c>
      <c r="C42" s="53" t="s">
        <v>47</v>
      </c>
      <c r="D42" s="53" t="str">
        <f>[1]Ф2!D42</f>
        <v>нд</v>
      </c>
      <c r="E42" s="53" t="str">
        <f>[1]Ф2!E42</f>
        <v>нд</v>
      </c>
      <c r="F42" s="53" t="str">
        <f>[1]Ф2!F42</f>
        <v>нд</v>
      </c>
      <c r="G42" s="53" t="s">
        <v>47</v>
      </c>
      <c r="H42" s="53" t="s">
        <v>47</v>
      </c>
      <c r="I42" s="53" t="s">
        <v>47</v>
      </c>
      <c r="J42" s="53" t="s">
        <v>47</v>
      </c>
      <c r="K42" s="53" t="s">
        <v>47</v>
      </c>
      <c r="L42" s="53" t="s">
        <v>47</v>
      </c>
      <c r="M42" s="53" t="s">
        <v>47</v>
      </c>
      <c r="N42" s="53" t="s">
        <v>47</v>
      </c>
      <c r="O42" s="53" t="s">
        <v>47</v>
      </c>
      <c r="P42" s="53" t="s">
        <v>47</v>
      </c>
      <c r="Q42" s="53" t="s">
        <v>47</v>
      </c>
      <c r="R42" s="53" t="s">
        <v>47</v>
      </c>
      <c r="S42" s="53" t="s">
        <v>47</v>
      </c>
      <c r="T42" s="53" t="s">
        <v>47</v>
      </c>
      <c r="U42" s="53" t="s">
        <v>47</v>
      </c>
      <c r="V42" s="53" t="s">
        <v>47</v>
      </c>
      <c r="W42" s="53" t="s">
        <v>47</v>
      </c>
      <c r="X42" s="53" t="s">
        <v>47</v>
      </c>
      <c r="Y42" s="53" t="s">
        <v>47</v>
      </c>
      <c r="Z42" s="53" t="s">
        <v>47</v>
      </c>
      <c r="AA42" s="53" t="s">
        <v>47</v>
      </c>
      <c r="AB42" s="53" t="s">
        <v>47</v>
      </c>
      <c r="AC42" s="53" t="s">
        <v>47</v>
      </c>
      <c r="AD42" s="53" t="s">
        <v>47</v>
      </c>
      <c r="AE42" s="53" t="s">
        <v>47</v>
      </c>
      <c r="AF42" s="53" t="s">
        <v>47</v>
      </c>
      <c r="AG42" s="53" t="s">
        <v>47</v>
      </c>
      <c r="AH42" s="53" t="s">
        <v>47</v>
      </c>
      <c r="AI42" s="53" t="s">
        <v>47</v>
      </c>
      <c r="AJ42" s="53" t="s">
        <v>47</v>
      </c>
      <c r="AK42" s="53" t="s">
        <v>47</v>
      </c>
    </row>
    <row r="43" spans="1:37" ht="60" hidden="1" outlineLevel="1" x14ac:dyDescent="0.25">
      <c r="A43" s="65" t="s">
        <v>85</v>
      </c>
      <c r="B43" s="66" t="s">
        <v>86</v>
      </c>
      <c r="C43" s="53" t="s">
        <v>47</v>
      </c>
      <c r="D43" s="53" t="str">
        <f>[1]Ф2!D43</f>
        <v>нд</v>
      </c>
      <c r="E43" s="53" t="str">
        <f>[1]Ф2!E43</f>
        <v>нд</v>
      </c>
      <c r="F43" s="53" t="str">
        <f>[1]Ф2!F43</f>
        <v>нд</v>
      </c>
      <c r="G43" s="53" t="s">
        <v>47</v>
      </c>
      <c r="H43" s="53" t="s">
        <v>47</v>
      </c>
      <c r="I43" s="53" t="s">
        <v>47</v>
      </c>
      <c r="J43" s="53" t="s">
        <v>47</v>
      </c>
      <c r="K43" s="53" t="s">
        <v>47</v>
      </c>
      <c r="L43" s="53" t="s">
        <v>47</v>
      </c>
      <c r="M43" s="53" t="s">
        <v>47</v>
      </c>
      <c r="N43" s="53" t="s">
        <v>47</v>
      </c>
      <c r="O43" s="53" t="s">
        <v>47</v>
      </c>
      <c r="P43" s="53" t="s">
        <v>47</v>
      </c>
      <c r="Q43" s="53" t="s">
        <v>47</v>
      </c>
      <c r="R43" s="53" t="s">
        <v>47</v>
      </c>
      <c r="S43" s="53" t="s">
        <v>47</v>
      </c>
      <c r="T43" s="53" t="s">
        <v>47</v>
      </c>
      <c r="U43" s="53" t="s">
        <v>47</v>
      </c>
      <c r="V43" s="53" t="s">
        <v>47</v>
      </c>
      <c r="W43" s="53" t="s">
        <v>47</v>
      </c>
      <c r="X43" s="53" t="s">
        <v>47</v>
      </c>
      <c r="Y43" s="53" t="s">
        <v>47</v>
      </c>
      <c r="Z43" s="53" t="s">
        <v>47</v>
      </c>
      <c r="AA43" s="53" t="s">
        <v>47</v>
      </c>
      <c r="AB43" s="53" t="s">
        <v>47</v>
      </c>
      <c r="AC43" s="53" t="s">
        <v>47</v>
      </c>
      <c r="AD43" s="53" t="s">
        <v>47</v>
      </c>
      <c r="AE43" s="53" t="s">
        <v>47</v>
      </c>
      <c r="AF43" s="53" t="s">
        <v>47</v>
      </c>
      <c r="AG43" s="53" t="s">
        <v>47</v>
      </c>
      <c r="AH43" s="53" t="s">
        <v>47</v>
      </c>
      <c r="AI43" s="53" t="s">
        <v>47</v>
      </c>
      <c r="AJ43" s="53" t="s">
        <v>47</v>
      </c>
      <c r="AK43" s="53" t="s">
        <v>47</v>
      </c>
    </row>
    <row r="44" spans="1:37" ht="45" hidden="1" outlineLevel="1" x14ac:dyDescent="0.25">
      <c r="A44" s="65" t="s">
        <v>87</v>
      </c>
      <c r="B44" s="66" t="s">
        <v>88</v>
      </c>
      <c r="C44" s="53" t="s">
        <v>47</v>
      </c>
      <c r="D44" s="53" t="str">
        <f>[1]Ф2!D44</f>
        <v>нд</v>
      </c>
      <c r="E44" s="53" t="str">
        <f>[1]Ф2!E44</f>
        <v>нд</v>
      </c>
      <c r="F44" s="53" t="str">
        <f>[1]Ф2!F44</f>
        <v>нд</v>
      </c>
      <c r="G44" s="53" t="s">
        <v>47</v>
      </c>
      <c r="H44" s="53" t="s">
        <v>47</v>
      </c>
      <c r="I44" s="53" t="s">
        <v>47</v>
      </c>
      <c r="J44" s="53" t="s">
        <v>47</v>
      </c>
      <c r="K44" s="53" t="s">
        <v>47</v>
      </c>
      <c r="L44" s="53" t="s">
        <v>47</v>
      </c>
      <c r="M44" s="53" t="s">
        <v>47</v>
      </c>
      <c r="N44" s="53" t="s">
        <v>47</v>
      </c>
      <c r="O44" s="53" t="s">
        <v>47</v>
      </c>
      <c r="P44" s="53" t="s">
        <v>47</v>
      </c>
      <c r="Q44" s="53" t="s">
        <v>47</v>
      </c>
      <c r="R44" s="53" t="s">
        <v>47</v>
      </c>
      <c r="S44" s="53" t="s">
        <v>47</v>
      </c>
      <c r="T44" s="53" t="s">
        <v>47</v>
      </c>
      <c r="U44" s="53" t="s">
        <v>47</v>
      </c>
      <c r="V44" s="53" t="s">
        <v>47</v>
      </c>
      <c r="W44" s="53" t="s">
        <v>47</v>
      </c>
      <c r="X44" s="53" t="s">
        <v>47</v>
      </c>
      <c r="Y44" s="53" t="s">
        <v>47</v>
      </c>
      <c r="Z44" s="53" t="s">
        <v>47</v>
      </c>
      <c r="AA44" s="53" t="s">
        <v>47</v>
      </c>
      <c r="AB44" s="53" t="s">
        <v>47</v>
      </c>
      <c r="AC44" s="53" t="s">
        <v>47</v>
      </c>
      <c r="AD44" s="53" t="s">
        <v>47</v>
      </c>
      <c r="AE44" s="53" t="s">
        <v>47</v>
      </c>
      <c r="AF44" s="53" t="s">
        <v>47</v>
      </c>
      <c r="AG44" s="53" t="s">
        <v>47</v>
      </c>
      <c r="AH44" s="53" t="s">
        <v>47</v>
      </c>
      <c r="AI44" s="53" t="s">
        <v>47</v>
      </c>
      <c r="AJ44" s="53" t="s">
        <v>47</v>
      </c>
      <c r="AK44" s="53" t="s">
        <v>47</v>
      </c>
    </row>
    <row r="45" spans="1:37" ht="45" hidden="1" outlineLevel="1" x14ac:dyDescent="0.25">
      <c r="A45" s="65" t="s">
        <v>89</v>
      </c>
      <c r="B45" s="66" t="s">
        <v>90</v>
      </c>
      <c r="C45" s="53" t="s">
        <v>47</v>
      </c>
      <c r="D45" s="53" t="str">
        <f>[1]Ф2!D45</f>
        <v>нд</v>
      </c>
      <c r="E45" s="53" t="str">
        <f>[1]Ф2!E45</f>
        <v>нд</v>
      </c>
      <c r="F45" s="53" t="str">
        <f>[1]Ф2!F45</f>
        <v>нд</v>
      </c>
      <c r="G45" s="53" t="s">
        <v>47</v>
      </c>
      <c r="H45" s="53" t="s">
        <v>47</v>
      </c>
      <c r="I45" s="53" t="s">
        <v>47</v>
      </c>
      <c r="J45" s="53" t="s">
        <v>47</v>
      </c>
      <c r="K45" s="53" t="s">
        <v>47</v>
      </c>
      <c r="L45" s="53" t="s">
        <v>47</v>
      </c>
      <c r="M45" s="53" t="s">
        <v>47</v>
      </c>
      <c r="N45" s="53" t="s">
        <v>47</v>
      </c>
      <c r="O45" s="53" t="s">
        <v>47</v>
      </c>
      <c r="P45" s="53" t="s">
        <v>47</v>
      </c>
      <c r="Q45" s="53" t="s">
        <v>47</v>
      </c>
      <c r="R45" s="53" t="s">
        <v>47</v>
      </c>
      <c r="S45" s="53" t="s">
        <v>47</v>
      </c>
      <c r="T45" s="53" t="s">
        <v>47</v>
      </c>
      <c r="U45" s="53" t="s">
        <v>47</v>
      </c>
      <c r="V45" s="53" t="s">
        <v>47</v>
      </c>
      <c r="W45" s="53" t="s">
        <v>47</v>
      </c>
      <c r="X45" s="53" t="s">
        <v>47</v>
      </c>
      <c r="Y45" s="53" t="s">
        <v>47</v>
      </c>
      <c r="Z45" s="53" t="s">
        <v>47</v>
      </c>
      <c r="AA45" s="53" t="s">
        <v>47</v>
      </c>
      <c r="AB45" s="53" t="s">
        <v>47</v>
      </c>
      <c r="AC45" s="53" t="s">
        <v>47</v>
      </c>
      <c r="AD45" s="53" t="s">
        <v>47</v>
      </c>
      <c r="AE45" s="53" t="s">
        <v>47</v>
      </c>
      <c r="AF45" s="53" t="s">
        <v>47</v>
      </c>
      <c r="AG45" s="53" t="s">
        <v>47</v>
      </c>
      <c r="AH45" s="53" t="s">
        <v>47</v>
      </c>
      <c r="AI45" s="53" t="s">
        <v>47</v>
      </c>
      <c r="AJ45" s="53" t="s">
        <v>47</v>
      </c>
      <c r="AK45" s="53" t="s">
        <v>47</v>
      </c>
    </row>
    <row r="46" spans="1:37" ht="45" hidden="1" outlineLevel="1" x14ac:dyDescent="0.25">
      <c r="A46" s="65" t="s">
        <v>91</v>
      </c>
      <c r="B46" s="66" t="s">
        <v>92</v>
      </c>
      <c r="C46" s="53" t="s">
        <v>47</v>
      </c>
      <c r="D46" s="53" t="str">
        <f>[1]Ф2!D46</f>
        <v>нд</v>
      </c>
      <c r="E46" s="53" t="str">
        <f>[1]Ф2!E46</f>
        <v>нд</v>
      </c>
      <c r="F46" s="53" t="str">
        <f>[1]Ф2!F46</f>
        <v>нд</v>
      </c>
      <c r="G46" s="53" t="s">
        <v>47</v>
      </c>
      <c r="H46" s="53" t="s">
        <v>47</v>
      </c>
      <c r="I46" s="53" t="s">
        <v>47</v>
      </c>
      <c r="J46" s="53" t="s">
        <v>47</v>
      </c>
      <c r="K46" s="53" t="s">
        <v>47</v>
      </c>
      <c r="L46" s="53" t="s">
        <v>47</v>
      </c>
      <c r="M46" s="53" t="s">
        <v>47</v>
      </c>
      <c r="N46" s="53" t="s">
        <v>47</v>
      </c>
      <c r="O46" s="53" t="s">
        <v>47</v>
      </c>
      <c r="P46" s="53" t="s">
        <v>47</v>
      </c>
      <c r="Q46" s="53" t="s">
        <v>47</v>
      </c>
      <c r="R46" s="53" t="s">
        <v>47</v>
      </c>
      <c r="S46" s="53" t="s">
        <v>47</v>
      </c>
      <c r="T46" s="53" t="s">
        <v>47</v>
      </c>
      <c r="U46" s="53" t="s">
        <v>47</v>
      </c>
      <c r="V46" s="53" t="s">
        <v>47</v>
      </c>
      <c r="W46" s="53" t="s">
        <v>47</v>
      </c>
      <c r="X46" s="53" t="s">
        <v>47</v>
      </c>
      <c r="Y46" s="53" t="s">
        <v>47</v>
      </c>
      <c r="Z46" s="53" t="s">
        <v>47</v>
      </c>
      <c r="AA46" s="53" t="s">
        <v>47</v>
      </c>
      <c r="AB46" s="53" t="s">
        <v>47</v>
      </c>
      <c r="AC46" s="53" t="s">
        <v>47</v>
      </c>
      <c r="AD46" s="53" t="s">
        <v>47</v>
      </c>
      <c r="AE46" s="53" t="s">
        <v>47</v>
      </c>
      <c r="AF46" s="53" t="s">
        <v>47</v>
      </c>
      <c r="AG46" s="53" t="s">
        <v>47</v>
      </c>
      <c r="AH46" s="53" t="s">
        <v>47</v>
      </c>
      <c r="AI46" s="53" t="s">
        <v>47</v>
      </c>
      <c r="AJ46" s="53" t="s">
        <v>47</v>
      </c>
      <c r="AK46" s="53" t="s">
        <v>47</v>
      </c>
    </row>
    <row r="47" spans="1:37" ht="30" collapsed="1" x14ac:dyDescent="0.25">
      <c r="A47" s="67" t="s">
        <v>93</v>
      </c>
      <c r="B47" s="68" t="s">
        <v>94</v>
      </c>
      <c r="C47" s="57" t="s">
        <v>47</v>
      </c>
      <c r="D47" s="57" t="str">
        <f>[1]Ф2!D47</f>
        <v>П</v>
      </c>
      <c r="E47" s="57">
        <f>E18</f>
        <v>2023</v>
      </c>
      <c r="F47" s="57">
        <v>2026</v>
      </c>
      <c r="G47" s="57">
        <f>F47</f>
        <v>2026</v>
      </c>
      <c r="H47" s="58">
        <f>H49+H78+H82+H199</f>
        <v>75.093055671294707</v>
      </c>
      <c r="I47" s="58">
        <f>I49+I78+I82+I199</f>
        <v>242.50975640217246</v>
      </c>
      <c r="J47" s="57" t="s">
        <v>47</v>
      </c>
      <c r="K47" s="58">
        <f>K49+K78+K82+K199</f>
        <v>75.092037337961386</v>
      </c>
      <c r="L47" s="58">
        <f>L49+L78+L82+L199</f>
        <v>5.7897487283007489</v>
      </c>
      <c r="M47" s="58">
        <f>M49+M78+M82+M199</f>
        <v>45.95353449844491</v>
      </c>
      <c r="N47" s="58">
        <f>N49+N78+N82+N199</f>
        <v>23.348754111215722</v>
      </c>
      <c r="O47" s="58" t="s">
        <v>47</v>
      </c>
      <c r="P47" s="58">
        <f>P49+P78+P82+P199</f>
        <v>256.77488999310572</v>
      </c>
      <c r="Q47" s="58">
        <f>Q49+Q78+Q82+Q199</f>
        <v>6.3321651808242692</v>
      </c>
      <c r="R47" s="58">
        <f>R49+R78+R82+R199</f>
        <v>225.39453152874137</v>
      </c>
      <c r="S47" s="58">
        <f>S49+S78+S82+S199</f>
        <v>25.048193283540201</v>
      </c>
      <c r="T47" s="58">
        <f>T49+T78+T82+T199</f>
        <v>0</v>
      </c>
      <c r="U47" s="58" t="s">
        <v>47</v>
      </c>
      <c r="V47" s="58" t="s">
        <v>47</v>
      </c>
      <c r="W47" s="58" t="s">
        <v>47</v>
      </c>
      <c r="X47" s="58" t="s">
        <v>47</v>
      </c>
      <c r="Y47" s="58" t="s">
        <v>47</v>
      </c>
      <c r="Z47" s="58" t="s">
        <v>47</v>
      </c>
      <c r="AA47" s="58" t="s">
        <v>47</v>
      </c>
      <c r="AB47" s="58" t="s">
        <v>47</v>
      </c>
      <c r="AC47" s="69">
        <f t="shared" ref="AC47:AJ47" si="11">AC49+AC78+AC82+AC199</f>
        <v>34.20632333333333</v>
      </c>
      <c r="AD47" s="58">
        <f t="shared" si="11"/>
        <v>27.936067199999997</v>
      </c>
      <c r="AE47" s="58">
        <f t="shared" si="11"/>
        <v>19.605825726955523</v>
      </c>
      <c r="AF47" s="58">
        <f t="shared" si="11"/>
        <v>193.29278259116668</v>
      </c>
      <c r="AG47" s="58">
        <f t="shared" si="11"/>
        <v>21.28090661100585</v>
      </c>
      <c r="AH47" s="58">
        <f t="shared" si="11"/>
        <v>16.321907246609207</v>
      </c>
      <c r="AI47" s="58">
        <f t="shared" si="11"/>
        <v>75.093055671294707</v>
      </c>
      <c r="AJ47" s="58">
        <f t="shared" si="11"/>
        <v>242.50975640217246</v>
      </c>
      <c r="AK47" s="57" t="s">
        <v>47</v>
      </c>
    </row>
    <row r="48" spans="1:37" ht="49.5" customHeight="1" x14ac:dyDescent="0.25">
      <c r="A48" s="65" t="s">
        <v>95</v>
      </c>
      <c r="B48" s="66" t="s">
        <v>96</v>
      </c>
      <c r="C48" s="53" t="s">
        <v>47</v>
      </c>
      <c r="D48" s="53" t="s">
        <v>47</v>
      </c>
      <c r="E48" s="53" t="s">
        <v>47</v>
      </c>
      <c r="F48" s="53" t="s">
        <v>47</v>
      </c>
      <c r="G48" s="53" t="s">
        <v>47</v>
      </c>
      <c r="H48" s="53" t="s">
        <v>47</v>
      </c>
      <c r="I48" s="53" t="s">
        <v>47</v>
      </c>
      <c r="J48" s="53" t="s">
        <v>47</v>
      </c>
      <c r="K48" s="53" t="s">
        <v>47</v>
      </c>
      <c r="L48" s="53" t="s">
        <v>47</v>
      </c>
      <c r="M48" s="53" t="s">
        <v>47</v>
      </c>
      <c r="N48" s="53" t="s">
        <v>47</v>
      </c>
      <c r="O48" s="53" t="s">
        <v>47</v>
      </c>
      <c r="P48" s="53" t="s">
        <v>47</v>
      </c>
      <c r="Q48" s="53" t="s">
        <v>47</v>
      </c>
      <c r="R48" s="53" t="s">
        <v>47</v>
      </c>
      <c r="S48" s="53" t="s">
        <v>47</v>
      </c>
      <c r="T48" s="53" t="s">
        <v>47</v>
      </c>
      <c r="U48" s="53" t="s">
        <v>47</v>
      </c>
      <c r="V48" s="53" t="s">
        <v>47</v>
      </c>
      <c r="W48" s="53" t="s">
        <v>47</v>
      </c>
      <c r="X48" s="53" t="s">
        <v>47</v>
      </c>
      <c r="Y48" s="53" t="s">
        <v>47</v>
      </c>
      <c r="Z48" s="53" t="s">
        <v>47</v>
      </c>
      <c r="AA48" s="53" t="s">
        <v>47</v>
      </c>
      <c r="AB48" s="53" t="s">
        <v>47</v>
      </c>
      <c r="AC48" s="53" t="s">
        <v>47</v>
      </c>
      <c r="AD48" s="53" t="s">
        <v>47</v>
      </c>
      <c r="AE48" s="53" t="s">
        <v>47</v>
      </c>
      <c r="AF48" s="53" t="s">
        <v>47</v>
      </c>
      <c r="AG48" s="53" t="s">
        <v>47</v>
      </c>
      <c r="AH48" s="53" t="s">
        <v>47</v>
      </c>
      <c r="AI48" s="54" t="s">
        <v>47</v>
      </c>
      <c r="AJ48" s="54" t="s">
        <v>47</v>
      </c>
      <c r="AK48" s="53" t="s">
        <v>47</v>
      </c>
    </row>
    <row r="49" spans="1:37" ht="45.75" customHeight="1" outlineLevel="1" x14ac:dyDescent="0.25">
      <c r="A49" s="67" t="s">
        <v>97</v>
      </c>
      <c r="B49" s="68" t="s">
        <v>98</v>
      </c>
      <c r="C49" s="57" t="s">
        <v>47</v>
      </c>
      <c r="D49" s="57" t="s">
        <v>99</v>
      </c>
      <c r="E49" s="57">
        <f>E18</f>
        <v>2023</v>
      </c>
      <c r="F49" s="57">
        <v>2026</v>
      </c>
      <c r="G49" s="57">
        <f>F49</f>
        <v>2026</v>
      </c>
      <c r="H49" s="58">
        <f>SUM(H50:H77)</f>
        <v>13.320455327230562</v>
      </c>
      <c r="I49" s="58">
        <f>SUM(I50:I77)</f>
        <v>61.080169361063298</v>
      </c>
      <c r="J49" s="57" t="s">
        <v>47</v>
      </c>
      <c r="K49" s="58">
        <f>SUM(K50:K77)</f>
        <v>13.320455327230567</v>
      </c>
      <c r="L49" s="58">
        <f>SUM(L50:L77)</f>
        <v>0.41074753396572156</v>
      </c>
      <c r="M49" s="58">
        <f>SUM(M50:M77)</f>
        <v>3.6551121880888315</v>
      </c>
      <c r="N49" s="58">
        <f>SUM(N50:N77)</f>
        <v>9.2545956051760125</v>
      </c>
      <c r="O49" s="58">
        <f t="shared" ref="O49" si="12">SUM(O50:O75)</f>
        <v>0</v>
      </c>
      <c r="P49" s="58">
        <f>SUM(P50:P77)</f>
        <v>61.079178341996631</v>
      </c>
      <c r="Q49" s="58">
        <f>SUM(Q50:Q77)</f>
        <v>0.69910050170972182</v>
      </c>
      <c r="R49" s="58">
        <f>SUM(R50:R77)</f>
        <v>43.066200590031237</v>
      </c>
      <c r="S49" s="58">
        <f>SUM(S50:S77)</f>
        <v>17.313877250255693</v>
      </c>
      <c r="T49" s="58">
        <f t="shared" ref="T49:AJ49" si="13">SUM(T50:T77)</f>
        <v>0</v>
      </c>
      <c r="U49" s="58">
        <f t="shared" si="13"/>
        <v>0</v>
      </c>
      <c r="V49" s="58">
        <f t="shared" si="13"/>
        <v>0</v>
      </c>
      <c r="W49" s="58">
        <f t="shared" si="13"/>
        <v>0</v>
      </c>
      <c r="X49" s="58">
        <f t="shared" si="13"/>
        <v>0</v>
      </c>
      <c r="Y49" s="58">
        <f t="shared" si="13"/>
        <v>0</v>
      </c>
      <c r="Z49" s="58">
        <f t="shared" si="13"/>
        <v>0</v>
      </c>
      <c r="AA49" s="58">
        <f t="shared" si="13"/>
        <v>0</v>
      </c>
      <c r="AB49" s="58">
        <f t="shared" si="13"/>
        <v>0</v>
      </c>
      <c r="AC49" s="58">
        <f t="shared" si="13"/>
        <v>2.9730499999999997</v>
      </c>
      <c r="AD49" s="58">
        <f t="shared" si="13"/>
        <v>1.7323188300000001</v>
      </c>
      <c r="AE49" s="58">
        <f t="shared" si="13"/>
        <v>5.3884059628339198</v>
      </c>
      <c r="AF49" s="58">
        <f>SUM(AF50:AF77)</f>
        <v>54.388851166666655</v>
      </c>
      <c r="AG49" s="58">
        <f t="shared" si="13"/>
        <v>4.958999364396643</v>
      </c>
      <c r="AH49" s="58">
        <f t="shared" si="13"/>
        <v>0</v>
      </c>
      <c r="AI49" s="58">
        <f t="shared" si="13"/>
        <v>13.320455327230562</v>
      </c>
      <c r="AJ49" s="58">
        <f t="shared" si="13"/>
        <v>61.080169361063298</v>
      </c>
      <c r="AK49" s="57" t="s">
        <v>47</v>
      </c>
    </row>
    <row r="50" spans="1:37" ht="39" customHeight="1" x14ac:dyDescent="0.25">
      <c r="A50" s="70" t="s">
        <v>100</v>
      </c>
      <c r="B50" s="71" t="str">
        <f>'[2]Ф2 '!B50</f>
        <v>Реконструкция КТП-6 ул.Зеленая, г.Дальнереченск</v>
      </c>
      <c r="C50" s="72" t="str">
        <f>'[2]Ф2 '!C50</f>
        <v>L_ДЭСК_029</v>
      </c>
      <c r="D50" s="73" t="s">
        <v>99</v>
      </c>
      <c r="E50" s="73">
        <f>'[2]Ф2 '!E50</f>
        <v>2024</v>
      </c>
      <c r="F50" s="73">
        <f>'[2]Ф2 '!F50</f>
        <v>2024</v>
      </c>
      <c r="G50" s="73">
        <f>'[2]Ф2 '!G50</f>
        <v>2025</v>
      </c>
      <c r="H50" s="74">
        <f>'[2]Ф2 '!I50/1.2</f>
        <v>1.644806</v>
      </c>
      <c r="I50" s="74">
        <f>'[2]Ф2 '!K50/1.2</f>
        <v>1.9993926</v>
      </c>
      <c r="J50" s="73" t="s">
        <v>47</v>
      </c>
      <c r="K50" s="74">
        <f>SUM(L50:N50)</f>
        <v>1.644806</v>
      </c>
      <c r="L50" s="74">
        <v>3.7400000000000003E-2</v>
      </c>
      <c r="M50" s="74">
        <v>0.41979</v>
      </c>
      <c r="N50" s="74">
        <v>1.187616</v>
      </c>
      <c r="O50" s="74" t="s">
        <v>47</v>
      </c>
      <c r="P50" s="74">
        <f>SUM(Q50:T50)</f>
        <v>1.9993927600000001</v>
      </c>
      <c r="Q50" s="74">
        <f>40261/1000000</f>
        <v>4.0260999999999998E-2</v>
      </c>
      <c r="R50" s="74">
        <v>0.46055555999999997</v>
      </c>
      <c r="S50" s="74">
        <v>1.4985762</v>
      </c>
      <c r="T50" s="74" t="s">
        <v>47</v>
      </c>
      <c r="U50" s="73" t="s">
        <v>47</v>
      </c>
      <c r="V50" s="73" t="s">
        <v>47</v>
      </c>
      <c r="W50" s="73" t="s">
        <v>47</v>
      </c>
      <c r="X50" s="73" t="s">
        <v>47</v>
      </c>
      <c r="Y50" s="73" t="s">
        <v>47</v>
      </c>
      <c r="Z50" s="73" t="s">
        <v>47</v>
      </c>
      <c r="AA50" s="73" t="s">
        <v>47</v>
      </c>
      <c r="AB50" s="73" t="s">
        <v>47</v>
      </c>
      <c r="AC50" s="74">
        <f>IF(F50=2024,H50,0)</f>
        <v>1.644806</v>
      </c>
      <c r="AD50" s="74">
        <f>IF(G50=2024,I50,0)</f>
        <v>0</v>
      </c>
      <c r="AE50" s="73">
        <f>IF(F50=2025,H50,0)</f>
        <v>0</v>
      </c>
      <c r="AF50" s="74">
        <f>IF(G50=2025,I50,0)</f>
        <v>1.9993926</v>
      </c>
      <c r="AG50" s="73">
        <f>IF(F50=2026,H50,0)</f>
        <v>0</v>
      </c>
      <c r="AH50" s="74">
        <f>IF(G50=2026,I50,0)</f>
        <v>0</v>
      </c>
      <c r="AI50" s="74">
        <f>AC50+AE50+AG50</f>
        <v>1.644806</v>
      </c>
      <c r="AJ50" s="74">
        <f>AD50+AF50+AH50</f>
        <v>1.9993926</v>
      </c>
      <c r="AK50" s="75" t="str">
        <f>'[2]Ф2 '!CP50</f>
        <v>изменение состава имущества</v>
      </c>
    </row>
    <row r="51" spans="1:37" ht="28.5" customHeight="1" x14ac:dyDescent="0.25">
      <c r="A51" s="70" t="s">
        <v>101</v>
      </c>
      <c r="B51" s="71" t="str">
        <f>'[2]Ф2 '!B51</f>
        <v>Реконструкция КТП № 10 с. Новопокровка, Красноармейский район</v>
      </c>
      <c r="C51" s="72" t="str">
        <f>'[2]Ф2 '!C51</f>
        <v>L_ДЭСК_022</v>
      </c>
      <c r="D51" s="73" t="s">
        <v>99</v>
      </c>
      <c r="E51" s="73">
        <f>'[2]Ф2 '!E51</f>
        <v>2024</v>
      </c>
      <c r="F51" s="73">
        <f>'[2]Ф2 '!F51</f>
        <v>2024</v>
      </c>
      <c r="G51" s="73">
        <v>2024</v>
      </c>
      <c r="H51" s="74">
        <f>'[2]Ф2 '!I51/1.2</f>
        <v>1.328244</v>
      </c>
      <c r="I51" s="74">
        <f>'[2]Ф2 '!K51/1.2</f>
        <v>1.7323188300000001</v>
      </c>
      <c r="J51" s="73" t="s">
        <v>47</v>
      </c>
      <c r="K51" s="74">
        <f t="shared" ref="K51:K77" si="14">SUM(L51:N51)</f>
        <v>1.328244</v>
      </c>
      <c r="L51" s="74">
        <v>3.7400000000000003E-2</v>
      </c>
      <c r="M51" s="74">
        <v>0.413767</v>
      </c>
      <c r="N51" s="74">
        <v>0.877077</v>
      </c>
      <c r="O51" s="74" t="s">
        <v>47</v>
      </c>
      <c r="P51" s="74">
        <f>SUM(Q51:T51)</f>
        <v>1.7323185299999999</v>
      </c>
      <c r="Q51" s="74">
        <f>43.851/1000</f>
        <v>4.3851000000000001E-2</v>
      </c>
      <c r="R51" s="74">
        <v>0.49239515</v>
      </c>
      <c r="S51" s="74">
        <v>1.1960723799999999</v>
      </c>
      <c r="T51" s="74" t="s">
        <v>47</v>
      </c>
      <c r="U51" s="73" t="s">
        <v>47</v>
      </c>
      <c r="V51" s="73" t="s">
        <v>47</v>
      </c>
      <c r="W51" s="73" t="s">
        <v>47</v>
      </c>
      <c r="X51" s="73" t="s">
        <v>47</v>
      </c>
      <c r="Y51" s="73" t="s">
        <v>47</v>
      </c>
      <c r="Z51" s="73" t="s">
        <v>47</v>
      </c>
      <c r="AA51" s="73" t="s">
        <v>47</v>
      </c>
      <c r="AB51" s="73" t="s">
        <v>47</v>
      </c>
      <c r="AC51" s="74">
        <f t="shared" ref="AC51:AD75" si="15">IF(F51=2024,H51,0)</f>
        <v>1.328244</v>
      </c>
      <c r="AD51" s="74">
        <f t="shared" si="15"/>
        <v>1.7323188300000001</v>
      </c>
      <c r="AE51" s="73">
        <f t="shared" ref="AE51:AF75" si="16">IF(F51=2025,H51,0)</f>
        <v>0</v>
      </c>
      <c r="AF51" s="74">
        <f t="shared" si="16"/>
        <v>0</v>
      </c>
      <c r="AG51" s="73">
        <f t="shared" ref="AG51:AH75" si="17">IF(F51=2026,H51,0)</f>
        <v>0</v>
      </c>
      <c r="AH51" s="74">
        <f t="shared" si="17"/>
        <v>0</v>
      </c>
      <c r="AI51" s="74">
        <f t="shared" ref="AI51:AJ75" si="18">AC51+AE51+AG51</f>
        <v>1.328244</v>
      </c>
      <c r="AJ51" s="74">
        <f t="shared" si="18"/>
        <v>1.7323188300000001</v>
      </c>
      <c r="AK51" s="75" t="str">
        <f>'[2]Ф2 '!CP51</f>
        <v>изменение состава имущества</v>
      </c>
    </row>
    <row r="52" spans="1:37" ht="37.5" customHeight="1" x14ac:dyDescent="0.25">
      <c r="A52" s="70" t="s">
        <v>102</v>
      </c>
      <c r="B52" s="71" t="str">
        <f>'[2]Ф2 '!B52</f>
        <v xml:space="preserve">Реконструкция КТП № 7 </v>
      </c>
      <c r="C52" s="72" t="str">
        <f>'[2]Ф2 '!C52</f>
        <v>L_ДЭСК_037</v>
      </c>
      <c r="D52" s="73" t="s">
        <v>99</v>
      </c>
      <c r="E52" s="73">
        <f>'[2]Ф2 '!E52</f>
        <v>2025</v>
      </c>
      <c r="F52" s="73">
        <f>'[2]Ф2 '!F52</f>
        <v>2025</v>
      </c>
      <c r="G52" s="73">
        <f>'[2]Ф2 '!G52</f>
        <v>0</v>
      </c>
      <c r="H52" s="74">
        <f>'[2]Ф2 '!I52/1.2</f>
        <v>1.6577270149939203</v>
      </c>
      <c r="I52" s="74">
        <f>'[2]Ф2 '!K52/1.2</f>
        <v>0</v>
      </c>
      <c r="J52" s="73" t="s">
        <v>47</v>
      </c>
      <c r="K52" s="74">
        <f t="shared" si="14"/>
        <v>1.6577270149939205</v>
      </c>
      <c r="L52" s="74">
        <v>7.7575660830719997E-2</v>
      </c>
      <c r="M52" s="74">
        <v>0.54192059990016028</v>
      </c>
      <c r="N52" s="74">
        <v>1.0382307542630402</v>
      </c>
      <c r="O52" s="74" t="s">
        <v>47</v>
      </c>
      <c r="P52" s="74">
        <f t="shared" ref="P52:P75" si="19">SUM(Q52:T52)</f>
        <v>0</v>
      </c>
      <c r="Q52" s="74">
        <v>0</v>
      </c>
      <c r="R52" s="74">
        <v>0</v>
      </c>
      <c r="S52" s="74">
        <v>0</v>
      </c>
      <c r="T52" s="74" t="s">
        <v>47</v>
      </c>
      <c r="U52" s="73" t="s">
        <v>47</v>
      </c>
      <c r="V52" s="73" t="s">
        <v>47</v>
      </c>
      <c r="W52" s="73" t="s">
        <v>47</v>
      </c>
      <c r="X52" s="73" t="s">
        <v>47</v>
      </c>
      <c r="Y52" s="73" t="s">
        <v>47</v>
      </c>
      <c r="Z52" s="73" t="s">
        <v>47</v>
      </c>
      <c r="AA52" s="73" t="s">
        <v>47</v>
      </c>
      <c r="AB52" s="73" t="s">
        <v>47</v>
      </c>
      <c r="AC52" s="74">
        <f t="shared" si="15"/>
        <v>0</v>
      </c>
      <c r="AD52" s="74">
        <f t="shared" si="15"/>
        <v>0</v>
      </c>
      <c r="AE52" s="76">
        <f t="shared" si="16"/>
        <v>1.6577270149939203</v>
      </c>
      <c r="AF52" s="74">
        <f t="shared" si="16"/>
        <v>0</v>
      </c>
      <c r="AG52" s="73">
        <f t="shared" si="17"/>
        <v>0</v>
      </c>
      <c r="AH52" s="74">
        <f t="shared" si="17"/>
        <v>0</v>
      </c>
      <c r="AI52" s="74">
        <f t="shared" si="18"/>
        <v>1.6577270149939203</v>
      </c>
      <c r="AJ52" s="74">
        <f t="shared" si="18"/>
        <v>0</v>
      </c>
      <c r="AK52" s="75" t="str">
        <f>'[2]Ф2 '!CP52</f>
        <v>изменение состава имущества</v>
      </c>
    </row>
    <row r="53" spans="1:37" ht="37.5" customHeight="1" x14ac:dyDescent="0.25">
      <c r="A53" s="70" t="s">
        <v>103</v>
      </c>
      <c r="B53" s="71" t="str">
        <f>'[2]Ф2 '!B53</f>
        <v>Реконструкция КТП № 28</v>
      </c>
      <c r="C53" s="72" t="str">
        <f>'[2]Ф2 '!C53</f>
        <v>L_ДЭСК_040</v>
      </c>
      <c r="D53" s="73" t="s">
        <v>99</v>
      </c>
      <c r="E53" s="73">
        <f>'[2]Ф2 '!E53</f>
        <v>2025</v>
      </c>
      <c r="F53" s="73">
        <f>'[2]Ф2 '!F53</f>
        <v>2025</v>
      </c>
      <c r="G53" s="73">
        <f>'[2]Ф2 '!G53</f>
        <v>0</v>
      </c>
      <c r="H53" s="74">
        <f>'[2]Ф2 '!I53/1.2</f>
        <v>1.3465446380339201</v>
      </c>
      <c r="I53" s="74">
        <f>'[2]Ф2 '!K53/1.2</f>
        <v>0</v>
      </c>
      <c r="J53" s="73" t="s">
        <v>47</v>
      </c>
      <c r="K53" s="74">
        <f t="shared" si="14"/>
        <v>1.3465446380339203</v>
      </c>
      <c r="L53" s="74">
        <v>3.6085457141760001E-2</v>
      </c>
      <c r="M53" s="74">
        <v>0.32099047112704016</v>
      </c>
      <c r="N53" s="74">
        <v>0.98946870976512025</v>
      </c>
      <c r="O53" s="74" t="s">
        <v>47</v>
      </c>
      <c r="P53" s="74">
        <f t="shared" si="19"/>
        <v>0</v>
      </c>
      <c r="Q53" s="74">
        <v>0</v>
      </c>
      <c r="R53" s="74">
        <v>0</v>
      </c>
      <c r="S53" s="74">
        <v>0</v>
      </c>
      <c r="T53" s="74" t="s">
        <v>47</v>
      </c>
      <c r="U53" s="73" t="s">
        <v>47</v>
      </c>
      <c r="V53" s="73" t="s">
        <v>47</v>
      </c>
      <c r="W53" s="73" t="s">
        <v>47</v>
      </c>
      <c r="X53" s="73" t="s">
        <v>47</v>
      </c>
      <c r="Y53" s="73" t="s">
        <v>47</v>
      </c>
      <c r="Z53" s="73" t="s">
        <v>47</v>
      </c>
      <c r="AA53" s="73" t="s">
        <v>47</v>
      </c>
      <c r="AB53" s="73" t="s">
        <v>47</v>
      </c>
      <c r="AC53" s="74">
        <f t="shared" si="15"/>
        <v>0</v>
      </c>
      <c r="AD53" s="74">
        <f t="shared" si="15"/>
        <v>0</v>
      </c>
      <c r="AE53" s="76">
        <f t="shared" si="16"/>
        <v>1.3465446380339201</v>
      </c>
      <c r="AF53" s="74">
        <f t="shared" si="16"/>
        <v>0</v>
      </c>
      <c r="AG53" s="73">
        <f t="shared" si="17"/>
        <v>0</v>
      </c>
      <c r="AH53" s="74">
        <f t="shared" si="17"/>
        <v>0</v>
      </c>
      <c r="AI53" s="74">
        <f t="shared" si="18"/>
        <v>1.3465446380339201</v>
      </c>
      <c r="AJ53" s="74">
        <f t="shared" si="18"/>
        <v>0</v>
      </c>
      <c r="AK53" s="75" t="str">
        <f>'[2]Ф2 '!CP53</f>
        <v>изменение состава имущества</v>
      </c>
    </row>
    <row r="54" spans="1:37" ht="37.5" customHeight="1" x14ac:dyDescent="0.25">
      <c r="A54" s="70" t="s">
        <v>104</v>
      </c>
      <c r="B54" s="71" t="str">
        <f>'[2]Ф2 '!B54</f>
        <v xml:space="preserve">Реконструкция КТП № 47  </v>
      </c>
      <c r="C54" s="72" t="str">
        <f>'[2]Ф2 '!C54</f>
        <v>L_ДЭСК_041</v>
      </c>
      <c r="D54" s="73" t="s">
        <v>99</v>
      </c>
      <c r="E54" s="73">
        <f>'[2]Ф2 '!E54</f>
        <v>2025</v>
      </c>
      <c r="F54" s="73">
        <f>'[2]Ф2 '!F54</f>
        <v>2025</v>
      </c>
      <c r="G54" s="73">
        <f>'[2]Ф2 '!G54</f>
        <v>0</v>
      </c>
      <c r="H54" s="74">
        <f>'[2]Ф2 '!I54/1.2</f>
        <v>1.1920671549030399</v>
      </c>
      <c r="I54" s="74">
        <f>'[2]Ф2 '!K54/1.2</f>
        <v>0</v>
      </c>
      <c r="J54" s="73" t="s">
        <v>47</v>
      </c>
      <c r="K54" s="74">
        <f t="shared" si="14"/>
        <v>1.1920671549030399</v>
      </c>
      <c r="L54" s="74">
        <v>3.6085457141760001E-2</v>
      </c>
      <c r="M54" s="74">
        <v>0.3179617073151999</v>
      </c>
      <c r="N54" s="74">
        <v>0.83801999044608011</v>
      </c>
      <c r="O54" s="74" t="s">
        <v>47</v>
      </c>
      <c r="P54" s="74">
        <f t="shared" si="19"/>
        <v>0</v>
      </c>
      <c r="Q54" s="74">
        <v>0</v>
      </c>
      <c r="R54" s="74">
        <v>0</v>
      </c>
      <c r="S54" s="74">
        <v>0</v>
      </c>
      <c r="T54" s="74" t="s">
        <v>47</v>
      </c>
      <c r="U54" s="73" t="s">
        <v>47</v>
      </c>
      <c r="V54" s="73" t="s">
        <v>47</v>
      </c>
      <c r="W54" s="73" t="s">
        <v>47</v>
      </c>
      <c r="X54" s="73" t="s">
        <v>47</v>
      </c>
      <c r="Y54" s="73" t="s">
        <v>47</v>
      </c>
      <c r="Z54" s="73" t="s">
        <v>47</v>
      </c>
      <c r="AA54" s="73" t="s">
        <v>47</v>
      </c>
      <c r="AB54" s="73" t="s">
        <v>47</v>
      </c>
      <c r="AC54" s="74">
        <f t="shared" si="15"/>
        <v>0</v>
      </c>
      <c r="AD54" s="74">
        <f t="shared" si="15"/>
        <v>0</v>
      </c>
      <c r="AE54" s="76">
        <f t="shared" si="16"/>
        <v>1.1920671549030399</v>
      </c>
      <c r="AF54" s="74">
        <f t="shared" si="16"/>
        <v>0</v>
      </c>
      <c r="AG54" s="73">
        <f t="shared" si="17"/>
        <v>0</v>
      </c>
      <c r="AH54" s="74">
        <f t="shared" si="17"/>
        <v>0</v>
      </c>
      <c r="AI54" s="74">
        <f t="shared" si="18"/>
        <v>1.1920671549030399</v>
      </c>
      <c r="AJ54" s="74">
        <f t="shared" si="18"/>
        <v>0</v>
      </c>
      <c r="AK54" s="75" t="str">
        <f>'[2]Ф2 '!CP54</f>
        <v>изменение состава имущества</v>
      </c>
    </row>
    <row r="55" spans="1:37" ht="37.5" customHeight="1" x14ac:dyDescent="0.25">
      <c r="A55" s="70" t="s">
        <v>105</v>
      </c>
      <c r="B55" s="71" t="str">
        <f>'[2]Ф2 '!B55</f>
        <v xml:space="preserve">Реконструкция КТП № 33 </v>
      </c>
      <c r="C55" s="72" t="str">
        <f>'[2]Ф2 '!C55</f>
        <v>L_ДЭСК_042</v>
      </c>
      <c r="D55" s="73" t="s">
        <v>99</v>
      </c>
      <c r="E55" s="73">
        <f>'[2]Ф2 '!E55</f>
        <v>2025</v>
      </c>
      <c r="F55" s="73">
        <f>'[2]Ф2 '!F55</f>
        <v>2025</v>
      </c>
      <c r="G55" s="73">
        <f>'[2]Ф2 '!G55</f>
        <v>0</v>
      </c>
      <c r="H55" s="74">
        <f>'[2]Ф2 '!I55/1.2</f>
        <v>1.1920671549030399</v>
      </c>
      <c r="I55" s="74">
        <f>'[2]Ф2 '!K55/1.2</f>
        <v>0</v>
      </c>
      <c r="J55" s="73" t="s">
        <v>47</v>
      </c>
      <c r="K55" s="74">
        <f t="shared" si="14"/>
        <v>1.1920671549030399</v>
      </c>
      <c r="L55" s="74">
        <v>3.6085457141760001E-2</v>
      </c>
      <c r="M55" s="74">
        <v>0.3179617073151999</v>
      </c>
      <c r="N55" s="74">
        <v>0.83801999044608011</v>
      </c>
      <c r="O55" s="74" t="s">
        <v>47</v>
      </c>
      <c r="P55" s="74">
        <f t="shared" si="19"/>
        <v>0</v>
      </c>
      <c r="Q55" s="74">
        <v>0</v>
      </c>
      <c r="R55" s="74">
        <v>0</v>
      </c>
      <c r="S55" s="74">
        <v>0</v>
      </c>
      <c r="T55" s="74" t="s">
        <v>47</v>
      </c>
      <c r="U55" s="73" t="s">
        <v>47</v>
      </c>
      <c r="V55" s="73" t="s">
        <v>47</v>
      </c>
      <c r="W55" s="73" t="s">
        <v>47</v>
      </c>
      <c r="X55" s="73" t="s">
        <v>47</v>
      </c>
      <c r="Y55" s="73" t="s">
        <v>47</v>
      </c>
      <c r="Z55" s="73" t="s">
        <v>47</v>
      </c>
      <c r="AA55" s="73" t="s">
        <v>47</v>
      </c>
      <c r="AB55" s="73" t="s">
        <v>47</v>
      </c>
      <c r="AC55" s="74">
        <f t="shared" si="15"/>
        <v>0</v>
      </c>
      <c r="AD55" s="74">
        <f t="shared" si="15"/>
        <v>0</v>
      </c>
      <c r="AE55" s="76">
        <f t="shared" si="16"/>
        <v>1.1920671549030399</v>
      </c>
      <c r="AF55" s="74">
        <f t="shared" si="16"/>
        <v>0</v>
      </c>
      <c r="AG55" s="73">
        <f t="shared" si="17"/>
        <v>0</v>
      </c>
      <c r="AH55" s="74">
        <f t="shared" si="17"/>
        <v>0</v>
      </c>
      <c r="AI55" s="74">
        <f t="shared" si="18"/>
        <v>1.1920671549030399</v>
      </c>
      <c r="AJ55" s="74">
        <f t="shared" si="18"/>
        <v>0</v>
      </c>
      <c r="AK55" s="75" t="str">
        <f>'[2]Ф2 '!CP55</f>
        <v>изменение состава имущества</v>
      </c>
    </row>
    <row r="56" spans="1:37" ht="37.5" customHeight="1" x14ac:dyDescent="0.25">
      <c r="A56" s="70" t="s">
        <v>106</v>
      </c>
      <c r="B56" s="71" t="str">
        <f>'[2]Ф2 '!B56</f>
        <v>Реконструкция СТП №339 на КТП 630кВА г.Артем</v>
      </c>
      <c r="C56" s="72" t="str">
        <f>'[2]Ф2 '!C56</f>
        <v>Р_ДЭСК_002</v>
      </c>
      <c r="D56" s="73" t="s">
        <v>99</v>
      </c>
      <c r="E56" s="73">
        <f>'[2]Ф2 '!E56</f>
        <v>2025</v>
      </c>
      <c r="F56" s="73" t="str">
        <f>'[2]Ф2 '!F56</f>
        <v>нд</v>
      </c>
      <c r="G56" s="73">
        <f>'[2]Ф2 '!G56</f>
        <v>2025</v>
      </c>
      <c r="H56" s="74">
        <f>'[2]Ф2 '!I56/1.2</f>
        <v>0</v>
      </c>
      <c r="I56" s="74">
        <f>'[2]Ф2 '!K56/1.2</f>
        <v>2.1868903300000002</v>
      </c>
      <c r="J56" s="73" t="s">
        <v>47</v>
      </c>
      <c r="K56" s="74">
        <f t="shared" si="14"/>
        <v>0</v>
      </c>
      <c r="L56" s="74">
        <v>0</v>
      </c>
      <c r="M56" s="74">
        <v>0</v>
      </c>
      <c r="N56" s="74">
        <v>0</v>
      </c>
      <c r="O56" s="74" t="s">
        <v>47</v>
      </c>
      <c r="P56" s="74">
        <f>SUM(Q56:T56)</f>
        <v>2.1868904300000001</v>
      </c>
      <c r="Q56" s="74">
        <f>49.192/1000</f>
        <v>4.9192E-2</v>
      </c>
      <c r="R56" s="74">
        <v>0.56048518000000003</v>
      </c>
      <c r="S56" s="74">
        <v>1.57721325</v>
      </c>
      <c r="T56" s="74" t="s">
        <v>47</v>
      </c>
      <c r="U56" s="73" t="s">
        <v>47</v>
      </c>
      <c r="V56" s="73" t="s">
        <v>47</v>
      </c>
      <c r="W56" s="73" t="s">
        <v>47</v>
      </c>
      <c r="X56" s="73" t="s">
        <v>47</v>
      </c>
      <c r="Y56" s="73" t="s">
        <v>47</v>
      </c>
      <c r="Z56" s="73" t="s">
        <v>47</v>
      </c>
      <c r="AA56" s="73" t="s">
        <v>47</v>
      </c>
      <c r="AB56" s="73" t="s">
        <v>47</v>
      </c>
      <c r="AC56" s="74">
        <f t="shared" si="15"/>
        <v>0</v>
      </c>
      <c r="AD56" s="74">
        <f t="shared" si="15"/>
        <v>0</v>
      </c>
      <c r="AE56" s="73">
        <f t="shared" si="16"/>
        <v>0</v>
      </c>
      <c r="AF56" s="74">
        <f t="shared" si="16"/>
        <v>2.1868903300000002</v>
      </c>
      <c r="AG56" s="73">
        <f t="shared" si="17"/>
        <v>0</v>
      </c>
      <c r="AH56" s="74">
        <f t="shared" si="17"/>
        <v>0</v>
      </c>
      <c r="AI56" s="74">
        <f t="shared" si="18"/>
        <v>0</v>
      </c>
      <c r="AJ56" s="74">
        <f t="shared" si="18"/>
        <v>2.1868903300000002</v>
      </c>
      <c r="AK56" s="75" t="str">
        <f>'[2]Ф2 '!CP56</f>
        <v>изменение состава имущества</v>
      </c>
    </row>
    <row r="57" spans="1:37" ht="37.5" customHeight="1" x14ac:dyDescent="0.25">
      <c r="A57" s="70" t="s">
        <v>107</v>
      </c>
      <c r="B57" s="71" t="str">
        <f>'[2]Ф2 '!B57</f>
        <v>Реконструкция КТП №36 (630 кВА) на новое КТП 630кВА г.Артем</v>
      </c>
      <c r="C57" s="72" t="str">
        <f>'[2]Ф2 '!C57</f>
        <v>Р_ДЭСК_003</v>
      </c>
      <c r="D57" s="73" t="s">
        <v>99</v>
      </c>
      <c r="E57" s="73">
        <f>'[2]Ф2 '!E57</f>
        <v>2025</v>
      </c>
      <c r="F57" s="73" t="str">
        <f>'[2]Ф2 '!F57</f>
        <v>нд</v>
      </c>
      <c r="G57" s="73">
        <f>'[2]Ф2 '!G57</f>
        <v>2025</v>
      </c>
      <c r="H57" s="74">
        <f>'[2]Ф2 '!I57/1.2</f>
        <v>0</v>
      </c>
      <c r="I57" s="74">
        <f>'[2]Ф2 '!K57/1.2</f>
        <v>2.3824031799999998</v>
      </c>
      <c r="J57" s="73" t="s">
        <v>47</v>
      </c>
      <c r="K57" s="74">
        <f t="shared" si="14"/>
        <v>0</v>
      </c>
      <c r="L57" s="74">
        <v>0</v>
      </c>
      <c r="M57" s="74">
        <v>0</v>
      </c>
      <c r="N57" s="74">
        <v>0</v>
      </c>
      <c r="O57" s="74" t="s">
        <v>47</v>
      </c>
      <c r="P57" s="74">
        <f t="shared" si="19"/>
        <v>2.3824029000000002</v>
      </c>
      <c r="Q57" s="74">
        <f>66.617/1000</f>
        <v>6.661700000000001E-2</v>
      </c>
      <c r="R57" s="74">
        <v>0.73857265000000005</v>
      </c>
      <c r="S57" s="74">
        <v>1.57721325</v>
      </c>
      <c r="T57" s="74" t="s">
        <v>47</v>
      </c>
      <c r="U57" s="73" t="s">
        <v>47</v>
      </c>
      <c r="V57" s="73" t="s">
        <v>47</v>
      </c>
      <c r="W57" s="73" t="s">
        <v>47</v>
      </c>
      <c r="X57" s="73" t="s">
        <v>47</v>
      </c>
      <c r="Y57" s="73" t="s">
        <v>47</v>
      </c>
      <c r="Z57" s="73" t="s">
        <v>47</v>
      </c>
      <c r="AA57" s="73" t="s">
        <v>47</v>
      </c>
      <c r="AB57" s="73" t="s">
        <v>47</v>
      </c>
      <c r="AC57" s="74">
        <f t="shared" si="15"/>
        <v>0</v>
      </c>
      <c r="AD57" s="74">
        <f t="shared" si="15"/>
        <v>0</v>
      </c>
      <c r="AE57" s="73">
        <f t="shared" si="16"/>
        <v>0</v>
      </c>
      <c r="AF57" s="74">
        <f t="shared" si="16"/>
        <v>2.3824031799999998</v>
      </c>
      <c r="AG57" s="73">
        <f t="shared" si="17"/>
        <v>0</v>
      </c>
      <c r="AH57" s="74">
        <f t="shared" si="17"/>
        <v>0</v>
      </c>
      <c r="AI57" s="74">
        <f t="shared" si="18"/>
        <v>0</v>
      </c>
      <c r="AJ57" s="74">
        <f t="shared" si="18"/>
        <v>2.3824031799999998</v>
      </c>
      <c r="AK57" s="75" t="str">
        <f>'[2]Ф2 '!CP57</f>
        <v>изменение состава имущества</v>
      </c>
    </row>
    <row r="58" spans="1:37" ht="42.75" customHeight="1" x14ac:dyDescent="0.25">
      <c r="A58" s="70" t="s">
        <v>108</v>
      </c>
      <c r="B58" s="71" t="str">
        <f>'[2]Ф2 '!B58</f>
        <v>Реконструкция КТП №64 (400 кВА) на КТП 630 кВА 8 рубильников, 3 пролета ВЛЗ-6 кВ г.Артем</v>
      </c>
      <c r="C58" s="72" t="str">
        <f>'[2]Ф2 '!C58</f>
        <v>Р_ДЭСК_004</v>
      </c>
      <c r="D58" s="73" t="s">
        <v>99</v>
      </c>
      <c r="E58" s="73">
        <f>'[2]Ф2 '!E58</f>
        <v>2025</v>
      </c>
      <c r="F58" s="73" t="str">
        <f>'[2]Ф2 '!F58</f>
        <v>нд</v>
      </c>
      <c r="G58" s="73">
        <f>'[2]Ф2 '!G58</f>
        <v>2025</v>
      </c>
      <c r="H58" s="74">
        <f>'[2]Ф2 '!I58/1.2</f>
        <v>0</v>
      </c>
      <c r="I58" s="74">
        <f>'[2]Ф2 '!K58/1.2</f>
        <v>2.43799886</v>
      </c>
      <c r="J58" s="73" t="s">
        <v>47</v>
      </c>
      <c r="K58" s="74">
        <f t="shared" si="14"/>
        <v>0</v>
      </c>
      <c r="L58" s="74">
        <v>0</v>
      </c>
      <c r="M58" s="74">
        <v>0</v>
      </c>
      <c r="N58" s="74">
        <v>0</v>
      </c>
      <c r="O58" s="74" t="s">
        <v>47</v>
      </c>
      <c r="P58" s="74">
        <f t="shared" si="19"/>
        <v>2.4379985199999998</v>
      </c>
      <c r="Q58" s="74">
        <f>71.572/1000</f>
        <v>7.1571999999999997E-2</v>
      </c>
      <c r="R58" s="74">
        <v>0.78921326999999997</v>
      </c>
      <c r="S58" s="74">
        <v>1.57721325</v>
      </c>
      <c r="T58" s="74" t="s">
        <v>47</v>
      </c>
      <c r="U58" s="73" t="s">
        <v>47</v>
      </c>
      <c r="V58" s="73" t="s">
        <v>47</v>
      </c>
      <c r="W58" s="73" t="s">
        <v>47</v>
      </c>
      <c r="X58" s="73" t="s">
        <v>47</v>
      </c>
      <c r="Y58" s="73" t="s">
        <v>47</v>
      </c>
      <c r="Z58" s="73" t="s">
        <v>47</v>
      </c>
      <c r="AA58" s="73" t="s">
        <v>47</v>
      </c>
      <c r="AB58" s="73" t="s">
        <v>47</v>
      </c>
      <c r="AC58" s="74">
        <f t="shared" si="15"/>
        <v>0</v>
      </c>
      <c r="AD58" s="74">
        <f t="shared" si="15"/>
        <v>0</v>
      </c>
      <c r="AE58" s="73">
        <f t="shared" si="16"/>
        <v>0</v>
      </c>
      <c r="AF58" s="74">
        <f t="shared" si="16"/>
        <v>2.43799886</v>
      </c>
      <c r="AG58" s="73">
        <f t="shared" si="17"/>
        <v>0</v>
      </c>
      <c r="AH58" s="74">
        <f t="shared" si="17"/>
        <v>0</v>
      </c>
      <c r="AI58" s="74">
        <f t="shared" si="18"/>
        <v>0</v>
      </c>
      <c r="AJ58" s="74">
        <f t="shared" si="18"/>
        <v>2.43799886</v>
      </c>
      <c r="AK58" s="75" t="str">
        <f>'[2]Ф2 '!CP58</f>
        <v>изменение состава имущества</v>
      </c>
    </row>
    <row r="59" spans="1:37" ht="42.75" customHeight="1" x14ac:dyDescent="0.25">
      <c r="A59" s="70" t="s">
        <v>109</v>
      </c>
      <c r="B59" s="71" t="str">
        <f>'[2]Ф2 '!B59</f>
        <v>Реконструкция КТП № 201, 202 на двухтрансформаторную ТР-Р №1 630 кВА и ТР-Р № 2 400 кВА г.Артем</v>
      </c>
      <c r="C59" s="72" t="str">
        <f>'[2]Ф2 '!C59</f>
        <v>Р_ДЭСК_005</v>
      </c>
      <c r="D59" s="73" t="s">
        <v>99</v>
      </c>
      <c r="E59" s="73">
        <f>'[2]Ф2 '!E59</f>
        <v>2025</v>
      </c>
      <c r="F59" s="73" t="str">
        <f>'[2]Ф2 '!F59</f>
        <v>нд</v>
      </c>
      <c r="G59" s="73">
        <f>'[2]Ф2 '!G59</f>
        <v>2025</v>
      </c>
      <c r="H59" s="74">
        <f>'[2]Ф2 '!I59/1.2</f>
        <v>0</v>
      </c>
      <c r="I59" s="74">
        <f>'[2]Ф2 '!K59/1.2</f>
        <v>3.2693208500000002</v>
      </c>
      <c r="J59" s="73" t="s">
        <v>47</v>
      </c>
      <c r="K59" s="74">
        <f t="shared" si="14"/>
        <v>0</v>
      </c>
      <c r="L59" s="74">
        <v>0</v>
      </c>
      <c r="M59" s="74">
        <v>0</v>
      </c>
      <c r="N59" s="74">
        <v>0</v>
      </c>
      <c r="O59" s="74" t="s">
        <v>47</v>
      </c>
      <c r="P59" s="74">
        <f t="shared" si="19"/>
        <v>3.2693208900000004</v>
      </c>
      <c r="Q59" s="74">
        <f>70.381/1000</f>
        <v>7.0380999999999999E-2</v>
      </c>
      <c r="R59" s="74">
        <v>0.79359994</v>
      </c>
      <c r="S59" s="74">
        <v>2.4053399500000001</v>
      </c>
      <c r="T59" s="74" t="s">
        <v>47</v>
      </c>
      <c r="U59" s="73" t="s">
        <v>47</v>
      </c>
      <c r="V59" s="73" t="s">
        <v>47</v>
      </c>
      <c r="W59" s="73" t="s">
        <v>47</v>
      </c>
      <c r="X59" s="73" t="s">
        <v>47</v>
      </c>
      <c r="Y59" s="73" t="s">
        <v>47</v>
      </c>
      <c r="Z59" s="73" t="s">
        <v>47</v>
      </c>
      <c r="AA59" s="73" t="s">
        <v>47</v>
      </c>
      <c r="AB59" s="73" t="s">
        <v>47</v>
      </c>
      <c r="AC59" s="74">
        <f t="shared" si="15"/>
        <v>0</v>
      </c>
      <c r="AD59" s="74">
        <f t="shared" si="15"/>
        <v>0</v>
      </c>
      <c r="AE59" s="73">
        <f t="shared" si="16"/>
        <v>0</v>
      </c>
      <c r="AF59" s="74">
        <f t="shared" si="16"/>
        <v>3.2693208500000002</v>
      </c>
      <c r="AG59" s="73">
        <f t="shared" si="17"/>
        <v>0</v>
      </c>
      <c r="AH59" s="74">
        <f t="shared" si="17"/>
        <v>0</v>
      </c>
      <c r="AI59" s="74">
        <f t="shared" si="18"/>
        <v>0</v>
      </c>
      <c r="AJ59" s="74">
        <f t="shared" si="18"/>
        <v>3.2693208500000002</v>
      </c>
      <c r="AK59" s="75" t="str">
        <f>'[2]Ф2 '!CP59</f>
        <v>изменение состава имущества</v>
      </c>
    </row>
    <row r="60" spans="1:37" ht="42.75" customHeight="1" x14ac:dyDescent="0.25">
      <c r="A60" s="70" t="s">
        <v>110</v>
      </c>
      <c r="B60" s="71" t="str">
        <f>'[2]Ф2 '!B60</f>
        <v>Реконструкция КТП-109 250 кВА на КТП- 400 кВА проходного типа с тремя линейными ячейками 6 кВ г.Артем</v>
      </c>
      <c r="C60" s="72" t="str">
        <f>'[2]Ф2 '!C60</f>
        <v>Р_ДЭСК_008</v>
      </c>
      <c r="D60" s="73" t="s">
        <v>99</v>
      </c>
      <c r="E60" s="73">
        <f>'[2]Ф2 '!E60</f>
        <v>2025</v>
      </c>
      <c r="F60" s="73" t="str">
        <f>'[2]Ф2 '!F60</f>
        <v>нд</v>
      </c>
      <c r="G60" s="73">
        <f>'[2]Ф2 '!G60</f>
        <v>2025</v>
      </c>
      <c r="H60" s="74">
        <f>'[2]Ф2 '!I60/1.2</f>
        <v>0</v>
      </c>
      <c r="I60" s="74">
        <f>'[2]Ф2 '!K60/1.2</f>
        <v>2.6217684299999999</v>
      </c>
      <c r="J60" s="73" t="s">
        <v>47</v>
      </c>
      <c r="K60" s="74">
        <f t="shared" si="14"/>
        <v>0</v>
      </c>
      <c r="L60" s="74">
        <v>0</v>
      </c>
      <c r="M60" s="74">
        <v>0</v>
      </c>
      <c r="N60" s="74">
        <v>0</v>
      </c>
      <c r="O60" s="74" t="s">
        <v>47</v>
      </c>
      <c r="P60" s="74">
        <f t="shared" si="19"/>
        <v>2.6217683100000002</v>
      </c>
      <c r="Q60" s="74">
        <f>85.494/1000</f>
        <v>8.5494000000000001E-2</v>
      </c>
      <c r="R60" s="74">
        <v>0.94733811000000001</v>
      </c>
      <c r="S60" s="74">
        <v>1.5889362</v>
      </c>
      <c r="T60" s="74" t="s">
        <v>47</v>
      </c>
      <c r="U60" s="73" t="s">
        <v>47</v>
      </c>
      <c r="V60" s="73" t="s">
        <v>47</v>
      </c>
      <c r="W60" s="73" t="s">
        <v>47</v>
      </c>
      <c r="X60" s="73" t="s">
        <v>47</v>
      </c>
      <c r="Y60" s="73" t="s">
        <v>47</v>
      </c>
      <c r="Z60" s="73" t="s">
        <v>47</v>
      </c>
      <c r="AA60" s="73" t="s">
        <v>47</v>
      </c>
      <c r="AB60" s="73" t="s">
        <v>47</v>
      </c>
      <c r="AC60" s="74">
        <f t="shared" si="15"/>
        <v>0</v>
      </c>
      <c r="AD60" s="74">
        <f t="shared" si="15"/>
        <v>0</v>
      </c>
      <c r="AE60" s="73">
        <f t="shared" si="16"/>
        <v>0</v>
      </c>
      <c r="AF60" s="74">
        <f t="shared" si="16"/>
        <v>2.6217684299999999</v>
      </c>
      <c r="AG60" s="73">
        <f t="shared" si="17"/>
        <v>0</v>
      </c>
      <c r="AH60" s="74">
        <f t="shared" si="17"/>
        <v>0</v>
      </c>
      <c r="AI60" s="74">
        <f t="shared" si="18"/>
        <v>0</v>
      </c>
      <c r="AJ60" s="74">
        <f t="shared" si="18"/>
        <v>2.6217684299999999</v>
      </c>
      <c r="AK60" s="75" t="str">
        <f>'[2]Ф2 '!CP60</f>
        <v>изменение состава имущества</v>
      </c>
    </row>
    <row r="61" spans="1:37" ht="42.75" customHeight="1" x14ac:dyDescent="0.25">
      <c r="A61" s="70" t="s">
        <v>111</v>
      </c>
      <c r="B61" s="71" t="str">
        <f>'[2]Ф2 '!B61</f>
        <v>Реконструкция ТП-107 250 кВА на КТП- 400 кВА проходного типа с двумя линейными ячейками 6 кВ г.Артем</v>
      </c>
      <c r="C61" s="72" t="str">
        <f>'[2]Ф2 '!C61</f>
        <v>Р_ДЭСК_010</v>
      </c>
      <c r="D61" s="73" t="s">
        <v>99</v>
      </c>
      <c r="E61" s="73">
        <f>'[2]Ф2 '!E61</f>
        <v>2025</v>
      </c>
      <c r="F61" s="73" t="str">
        <f>'[2]Ф2 '!F61</f>
        <v>нд</v>
      </c>
      <c r="G61" s="73">
        <f>'[2]Ф2 '!G61</f>
        <v>2025</v>
      </c>
      <c r="H61" s="74">
        <f>'[2]Ф2 '!I61/1.2</f>
        <v>0</v>
      </c>
      <c r="I61" s="74">
        <f>'[2]Ф2 '!K61/1.2</f>
        <v>2.3436005899999999</v>
      </c>
      <c r="J61" s="73" t="s">
        <v>47</v>
      </c>
      <c r="K61" s="74">
        <f t="shared" si="14"/>
        <v>0</v>
      </c>
      <c r="L61" s="74">
        <v>0</v>
      </c>
      <c r="M61" s="74">
        <v>0</v>
      </c>
      <c r="N61" s="74">
        <v>0</v>
      </c>
      <c r="O61" s="74" t="s">
        <v>47</v>
      </c>
      <c r="P61" s="74">
        <f t="shared" si="19"/>
        <v>2.34260029</v>
      </c>
      <c r="Q61" s="74">
        <f>72.402/1000</f>
        <v>7.2401999999999994E-2</v>
      </c>
      <c r="R61" s="74">
        <v>0.80208109000000005</v>
      </c>
      <c r="S61" s="74">
        <v>1.4681172</v>
      </c>
      <c r="T61" s="74" t="s">
        <v>47</v>
      </c>
      <c r="U61" s="73" t="s">
        <v>47</v>
      </c>
      <c r="V61" s="73" t="s">
        <v>47</v>
      </c>
      <c r="W61" s="73" t="s">
        <v>47</v>
      </c>
      <c r="X61" s="73" t="s">
        <v>47</v>
      </c>
      <c r="Y61" s="73" t="s">
        <v>47</v>
      </c>
      <c r="Z61" s="73" t="s">
        <v>47</v>
      </c>
      <c r="AA61" s="73" t="s">
        <v>47</v>
      </c>
      <c r="AB61" s="73" t="s">
        <v>47</v>
      </c>
      <c r="AC61" s="74">
        <f t="shared" si="15"/>
        <v>0</v>
      </c>
      <c r="AD61" s="74">
        <f t="shared" si="15"/>
        <v>0</v>
      </c>
      <c r="AE61" s="73">
        <f t="shared" si="16"/>
        <v>0</v>
      </c>
      <c r="AF61" s="74">
        <f t="shared" si="16"/>
        <v>2.3436005899999999</v>
      </c>
      <c r="AG61" s="73">
        <f t="shared" si="17"/>
        <v>0</v>
      </c>
      <c r="AH61" s="74">
        <f t="shared" si="17"/>
        <v>0</v>
      </c>
      <c r="AI61" s="74">
        <f t="shared" si="18"/>
        <v>0</v>
      </c>
      <c r="AJ61" s="74">
        <f t="shared" si="18"/>
        <v>2.3436005899999999</v>
      </c>
      <c r="AK61" s="75" t="str">
        <f>'[2]Ф2 '!CP61</f>
        <v>изменение состава имущества</v>
      </c>
    </row>
    <row r="62" spans="1:37" ht="30" customHeight="1" x14ac:dyDescent="0.25">
      <c r="A62" s="70" t="s">
        <v>112</v>
      </c>
      <c r="B62" s="71" t="str">
        <f>'[2]Ф2 '!B62</f>
        <v>Реконструкция КТП-2 с. Пожарское Пожарский район</v>
      </c>
      <c r="C62" s="72" t="str">
        <f>'[2]Ф2 '!C62</f>
        <v>Р_ДЭСК_012</v>
      </c>
      <c r="D62" s="73" t="s">
        <v>99</v>
      </c>
      <c r="E62" s="73">
        <f>'[2]Ф2 '!E62</f>
        <v>2025</v>
      </c>
      <c r="F62" s="73" t="str">
        <f>'[2]Ф2 '!F62</f>
        <v>нд</v>
      </c>
      <c r="G62" s="73">
        <f>'[2]Ф2 '!G62</f>
        <v>2025</v>
      </c>
      <c r="H62" s="74">
        <f>'[2]Ф2 '!I62/1.2</f>
        <v>0</v>
      </c>
      <c r="I62" s="74">
        <f>'[2]Ф2 '!K62/1.2</f>
        <v>1.52911456</v>
      </c>
      <c r="J62" s="73" t="s">
        <v>47</v>
      </c>
      <c r="K62" s="74">
        <f t="shared" si="14"/>
        <v>0</v>
      </c>
      <c r="L62" s="74">
        <v>0</v>
      </c>
      <c r="M62" s="74">
        <v>0</v>
      </c>
      <c r="N62" s="74">
        <v>0</v>
      </c>
      <c r="O62" s="74" t="s">
        <v>47</v>
      </c>
      <c r="P62" s="74">
        <f t="shared" si="19"/>
        <v>1.52911464</v>
      </c>
      <c r="Q62" s="74">
        <f>49.215/1000</f>
        <v>4.9215000000000002E-2</v>
      </c>
      <c r="R62" s="74">
        <v>0.54086723000000003</v>
      </c>
      <c r="S62" s="74">
        <v>0.93903241000000004</v>
      </c>
      <c r="T62" s="74" t="s">
        <v>47</v>
      </c>
      <c r="U62" s="73" t="s">
        <v>47</v>
      </c>
      <c r="V62" s="73" t="s">
        <v>47</v>
      </c>
      <c r="W62" s="73" t="s">
        <v>47</v>
      </c>
      <c r="X62" s="73" t="s">
        <v>47</v>
      </c>
      <c r="Y62" s="73" t="s">
        <v>47</v>
      </c>
      <c r="Z62" s="73" t="s">
        <v>47</v>
      </c>
      <c r="AA62" s="73" t="s">
        <v>47</v>
      </c>
      <c r="AB62" s="73" t="s">
        <v>47</v>
      </c>
      <c r="AC62" s="74">
        <f t="shared" si="15"/>
        <v>0</v>
      </c>
      <c r="AD62" s="74">
        <f t="shared" si="15"/>
        <v>0</v>
      </c>
      <c r="AE62" s="73">
        <f t="shared" si="16"/>
        <v>0</v>
      </c>
      <c r="AF62" s="74">
        <f t="shared" si="16"/>
        <v>1.52911456</v>
      </c>
      <c r="AG62" s="73">
        <f t="shared" si="17"/>
        <v>0</v>
      </c>
      <c r="AH62" s="74">
        <f t="shared" si="17"/>
        <v>0</v>
      </c>
      <c r="AI62" s="74">
        <f t="shared" si="18"/>
        <v>0</v>
      </c>
      <c r="AJ62" s="74">
        <f t="shared" si="18"/>
        <v>1.52911456</v>
      </c>
      <c r="AK62" s="75" t="str">
        <f>'[2]Ф2 '!CP62</f>
        <v>изменение состава имущества</v>
      </c>
    </row>
    <row r="63" spans="1:37" ht="45.75" customHeight="1" x14ac:dyDescent="0.25">
      <c r="A63" s="70" t="s">
        <v>113</v>
      </c>
      <c r="B63" s="71" t="str">
        <f>'[2]Ф2 '!B63</f>
        <v>Реконструкция КТП-827 п. Ливадия, ул. Восточная, 1  на КТП-630 кВА</v>
      </c>
      <c r="C63" s="72" t="str">
        <f>'[2]Ф2 '!C63</f>
        <v>Р_ДЭСК_039</v>
      </c>
      <c r="D63" s="73" t="s">
        <v>99</v>
      </c>
      <c r="E63" s="73">
        <f>'[2]Ф2 '!E63</f>
        <v>2025</v>
      </c>
      <c r="F63" s="73" t="str">
        <f>'[2]Ф2 '!F63</f>
        <v>нд</v>
      </c>
      <c r="G63" s="73">
        <f>'[2]Ф2 '!G63</f>
        <v>2025</v>
      </c>
      <c r="H63" s="74">
        <f>'[2]Ф2 '!I63/1.2</f>
        <v>0</v>
      </c>
      <c r="I63" s="74">
        <f>'[2]Ф2 '!K63/1.2</f>
        <v>3.7285500000000003</v>
      </c>
      <c r="J63" s="73" t="s">
        <v>47</v>
      </c>
      <c r="K63" s="74">
        <f t="shared" si="14"/>
        <v>0</v>
      </c>
      <c r="L63" s="74">
        <v>0</v>
      </c>
      <c r="M63" s="74">
        <v>0</v>
      </c>
      <c r="N63" s="74">
        <v>0</v>
      </c>
      <c r="O63" s="74" t="s">
        <v>47</v>
      </c>
      <c r="P63" s="74">
        <v>3.7285525628</v>
      </c>
      <c r="Q63" s="74">
        <v>0</v>
      </c>
      <c r="R63" s="74">
        <v>3.7285525628</v>
      </c>
      <c r="S63" s="74">
        <v>0</v>
      </c>
      <c r="T63" s="74">
        <v>0</v>
      </c>
      <c r="U63" s="73" t="s">
        <v>47</v>
      </c>
      <c r="V63" s="73" t="s">
        <v>47</v>
      </c>
      <c r="W63" s="73" t="s">
        <v>47</v>
      </c>
      <c r="X63" s="73" t="s">
        <v>47</v>
      </c>
      <c r="Y63" s="73" t="s">
        <v>47</v>
      </c>
      <c r="Z63" s="73" t="s">
        <v>47</v>
      </c>
      <c r="AA63" s="73" t="s">
        <v>47</v>
      </c>
      <c r="AB63" s="73" t="s">
        <v>47</v>
      </c>
      <c r="AC63" s="74">
        <f t="shared" si="15"/>
        <v>0</v>
      </c>
      <c r="AD63" s="74">
        <f t="shared" si="15"/>
        <v>0</v>
      </c>
      <c r="AE63" s="73">
        <f t="shared" si="16"/>
        <v>0</v>
      </c>
      <c r="AF63" s="74">
        <f t="shared" si="16"/>
        <v>3.7285500000000003</v>
      </c>
      <c r="AG63" s="73">
        <f t="shared" si="17"/>
        <v>0</v>
      </c>
      <c r="AH63" s="74">
        <f t="shared" si="17"/>
        <v>0</v>
      </c>
      <c r="AI63" s="74">
        <f t="shared" si="18"/>
        <v>0</v>
      </c>
      <c r="AJ63" s="74">
        <f t="shared" si="18"/>
        <v>3.7285500000000003</v>
      </c>
      <c r="AK63" s="75" t="str">
        <f>'[2]Ф2 '!CP63</f>
        <v>изменение состава имущества</v>
      </c>
    </row>
    <row r="64" spans="1:37" ht="45.75" customHeight="1" x14ac:dyDescent="0.25">
      <c r="A64" s="70" t="s">
        <v>114</v>
      </c>
      <c r="B64" s="71" t="str">
        <f>'[2]Ф2 '!B64</f>
        <v xml:space="preserve">Реконструкция ТП-714 п.Врангель Приморский пр-т,2а: замена трансформатора на ТМГ-400 кВа,замена ячейки выключателя </v>
      </c>
      <c r="C64" s="72" t="str">
        <f>'[2]Ф2 '!C64</f>
        <v>Р_ДЭСК_040</v>
      </c>
      <c r="D64" s="73" t="s">
        <v>99</v>
      </c>
      <c r="E64" s="73">
        <f>'[2]Ф2 '!E64</f>
        <v>2025</v>
      </c>
      <c r="F64" s="73" t="str">
        <f>'[2]Ф2 '!F64</f>
        <v>нд</v>
      </c>
      <c r="G64" s="73">
        <f>'[2]Ф2 '!G64</f>
        <v>2025</v>
      </c>
      <c r="H64" s="74">
        <f>'[2]Ф2 '!I64/1.2</f>
        <v>0</v>
      </c>
      <c r="I64" s="74">
        <f>'[2]Ф2 '!K64/1.2</f>
        <v>2.1858333333333335</v>
      </c>
      <c r="J64" s="73" t="s">
        <v>47</v>
      </c>
      <c r="K64" s="74">
        <f t="shared" si="14"/>
        <v>0</v>
      </c>
      <c r="L64" s="74">
        <v>0</v>
      </c>
      <c r="M64" s="74">
        <v>0</v>
      </c>
      <c r="N64" s="74">
        <v>0</v>
      </c>
      <c r="O64" s="74" t="s">
        <v>47</v>
      </c>
      <c r="P64" s="74">
        <v>2.1858308860800002</v>
      </c>
      <c r="Q64" s="74">
        <v>0</v>
      </c>
      <c r="R64" s="74">
        <v>2.1858308860800002</v>
      </c>
      <c r="S64" s="74">
        <v>0</v>
      </c>
      <c r="T64" s="74">
        <v>0</v>
      </c>
      <c r="U64" s="73" t="s">
        <v>47</v>
      </c>
      <c r="V64" s="73" t="s">
        <v>47</v>
      </c>
      <c r="W64" s="73" t="s">
        <v>47</v>
      </c>
      <c r="X64" s="73" t="s">
        <v>47</v>
      </c>
      <c r="Y64" s="73" t="s">
        <v>47</v>
      </c>
      <c r="Z64" s="73" t="s">
        <v>47</v>
      </c>
      <c r="AA64" s="73" t="s">
        <v>47</v>
      </c>
      <c r="AB64" s="73" t="s">
        <v>47</v>
      </c>
      <c r="AC64" s="74">
        <f t="shared" si="15"/>
        <v>0</v>
      </c>
      <c r="AD64" s="74">
        <f t="shared" si="15"/>
        <v>0</v>
      </c>
      <c r="AE64" s="73">
        <f t="shared" si="16"/>
        <v>0</v>
      </c>
      <c r="AF64" s="74">
        <f t="shared" si="16"/>
        <v>2.1858333333333335</v>
      </c>
      <c r="AG64" s="73">
        <f t="shared" si="17"/>
        <v>0</v>
      </c>
      <c r="AH64" s="74">
        <f t="shared" si="17"/>
        <v>0</v>
      </c>
      <c r="AI64" s="74">
        <f t="shared" si="18"/>
        <v>0</v>
      </c>
      <c r="AJ64" s="74">
        <f t="shared" si="18"/>
        <v>2.1858333333333335</v>
      </c>
      <c r="AK64" s="75" t="str">
        <f>'[2]Ф2 '!CP64</f>
        <v>изменение состава имущества</v>
      </c>
    </row>
    <row r="65" spans="1:37" ht="45.75" customHeight="1" x14ac:dyDescent="0.25">
      <c r="A65" s="70" t="s">
        <v>115</v>
      </c>
      <c r="B65" s="71" t="str">
        <f>'[2]Ф2 '!B65</f>
        <v>Реконструкция ТП-846 п. Южно-Морской, ул.Победы,3 : замена трансформаторов на  ТМГ-630 кВа, замена ячейки выключателя</v>
      </c>
      <c r="C65" s="72" t="str">
        <f>'[2]Ф2 '!C65</f>
        <v>Р_ДЭСК_041</v>
      </c>
      <c r="D65" s="73" t="s">
        <v>99</v>
      </c>
      <c r="E65" s="73">
        <f>'[2]Ф2 '!E65</f>
        <v>2025</v>
      </c>
      <c r="F65" s="73" t="str">
        <f>'[2]Ф2 '!F65</f>
        <v>нд</v>
      </c>
      <c r="G65" s="73">
        <f>'[2]Ф2 '!G65</f>
        <v>2025</v>
      </c>
      <c r="H65" s="74">
        <f>'[2]Ф2 '!I65/1.2</f>
        <v>0</v>
      </c>
      <c r="I65" s="74">
        <f>'[2]Ф2 '!K65/1.2</f>
        <v>3.3447833333333339</v>
      </c>
      <c r="J65" s="73" t="s">
        <v>47</v>
      </c>
      <c r="K65" s="74">
        <f t="shared" si="14"/>
        <v>0</v>
      </c>
      <c r="L65" s="74">
        <v>0</v>
      </c>
      <c r="M65" s="74">
        <v>0</v>
      </c>
      <c r="N65" s="74">
        <v>0</v>
      </c>
      <c r="O65" s="74" t="s">
        <v>47</v>
      </c>
      <c r="P65" s="74">
        <v>3.3447818362800001</v>
      </c>
      <c r="Q65" s="74">
        <v>0</v>
      </c>
      <c r="R65" s="74">
        <v>3.3447818362800001</v>
      </c>
      <c r="S65" s="74">
        <v>0</v>
      </c>
      <c r="T65" s="74">
        <v>0</v>
      </c>
      <c r="U65" s="73" t="s">
        <v>47</v>
      </c>
      <c r="V65" s="73" t="s">
        <v>47</v>
      </c>
      <c r="W65" s="73" t="s">
        <v>47</v>
      </c>
      <c r="X65" s="73" t="s">
        <v>47</v>
      </c>
      <c r="Y65" s="73" t="s">
        <v>47</v>
      </c>
      <c r="Z65" s="73" t="s">
        <v>47</v>
      </c>
      <c r="AA65" s="73" t="s">
        <v>47</v>
      </c>
      <c r="AB65" s="73" t="s">
        <v>47</v>
      </c>
      <c r="AC65" s="74">
        <f t="shared" si="15"/>
        <v>0</v>
      </c>
      <c r="AD65" s="74">
        <f t="shared" si="15"/>
        <v>0</v>
      </c>
      <c r="AE65" s="73">
        <f t="shared" si="16"/>
        <v>0</v>
      </c>
      <c r="AF65" s="74">
        <f t="shared" si="16"/>
        <v>3.3447833333333339</v>
      </c>
      <c r="AG65" s="73">
        <f t="shared" si="17"/>
        <v>0</v>
      </c>
      <c r="AH65" s="74">
        <f t="shared" si="17"/>
        <v>0</v>
      </c>
      <c r="AI65" s="74">
        <f t="shared" si="18"/>
        <v>0</v>
      </c>
      <c r="AJ65" s="74">
        <f t="shared" si="18"/>
        <v>3.3447833333333339</v>
      </c>
      <c r="AK65" s="75" t="str">
        <f>'[2]Ф2 '!CP65</f>
        <v>изменение состава имущества</v>
      </c>
    </row>
    <row r="66" spans="1:37" ht="45.75" customHeight="1" x14ac:dyDescent="0.25">
      <c r="A66" s="70" t="s">
        <v>116</v>
      </c>
      <c r="B66" s="71" t="str">
        <f>'[2]Ф2 '!B66</f>
        <v>Реконструкция ТП-848 п.Южно-Морской, ул.Победы,11 на КТП-630 кВА</v>
      </c>
      <c r="C66" s="72" t="str">
        <f>'[2]Ф2 '!C66</f>
        <v>Р_ДЭСК_042</v>
      </c>
      <c r="D66" s="73" t="s">
        <v>99</v>
      </c>
      <c r="E66" s="73">
        <f>'[2]Ф2 '!E66</f>
        <v>2025</v>
      </c>
      <c r="F66" s="73" t="str">
        <f>'[2]Ф2 '!F66</f>
        <v>нд</v>
      </c>
      <c r="G66" s="73">
        <f>'[2]Ф2 '!G66</f>
        <v>2025</v>
      </c>
      <c r="H66" s="74">
        <f>'[2]Ф2 '!I66/1.2</f>
        <v>0</v>
      </c>
      <c r="I66" s="74">
        <f>'[2]Ф2 '!K66/1.2</f>
        <v>3.7285500000000003</v>
      </c>
      <c r="J66" s="73" t="s">
        <v>47</v>
      </c>
      <c r="K66" s="74">
        <f t="shared" si="14"/>
        <v>0</v>
      </c>
      <c r="L66" s="74">
        <v>0</v>
      </c>
      <c r="M66" s="74">
        <v>0</v>
      </c>
      <c r="N66" s="74">
        <v>0</v>
      </c>
      <c r="O66" s="74" t="s">
        <v>47</v>
      </c>
      <c r="P66" s="74">
        <v>3.7285525628</v>
      </c>
      <c r="Q66" s="74">
        <v>0</v>
      </c>
      <c r="R66" s="74">
        <v>3.7285525628</v>
      </c>
      <c r="S66" s="74">
        <v>0</v>
      </c>
      <c r="T66" s="74">
        <v>0</v>
      </c>
      <c r="U66" s="73" t="s">
        <v>47</v>
      </c>
      <c r="V66" s="73" t="s">
        <v>47</v>
      </c>
      <c r="W66" s="73" t="s">
        <v>47</v>
      </c>
      <c r="X66" s="73" t="s">
        <v>47</v>
      </c>
      <c r="Y66" s="73" t="s">
        <v>47</v>
      </c>
      <c r="Z66" s="73" t="s">
        <v>47</v>
      </c>
      <c r="AA66" s="73" t="s">
        <v>47</v>
      </c>
      <c r="AB66" s="73" t="s">
        <v>47</v>
      </c>
      <c r="AC66" s="74">
        <f t="shared" si="15"/>
        <v>0</v>
      </c>
      <c r="AD66" s="74">
        <f t="shared" si="15"/>
        <v>0</v>
      </c>
      <c r="AE66" s="73">
        <f t="shared" si="16"/>
        <v>0</v>
      </c>
      <c r="AF66" s="74">
        <f t="shared" si="16"/>
        <v>3.7285500000000003</v>
      </c>
      <c r="AG66" s="73">
        <f t="shared" si="17"/>
        <v>0</v>
      </c>
      <c r="AH66" s="74">
        <f t="shared" si="17"/>
        <v>0</v>
      </c>
      <c r="AI66" s="74">
        <f t="shared" si="18"/>
        <v>0</v>
      </c>
      <c r="AJ66" s="74">
        <f t="shared" si="18"/>
        <v>3.7285500000000003</v>
      </c>
      <c r="AK66" s="75" t="str">
        <f>'[2]Ф2 '!CP66</f>
        <v>изменение состава имущества</v>
      </c>
    </row>
    <row r="67" spans="1:37" ht="45.75" customHeight="1" x14ac:dyDescent="0.25">
      <c r="A67" s="70" t="s">
        <v>117</v>
      </c>
      <c r="B67" s="71" t="str">
        <f>'[2]Ф2 '!B67</f>
        <v>Реконструкция ТП-840 п. Южно-Морской ул. Луговая,3а: замена трансформаторов на ТМГ-630 кВА, замена ячейки выключателя</v>
      </c>
      <c r="C67" s="72" t="str">
        <f>'[2]Ф2 '!C67</f>
        <v>Р_ДЭСК_043</v>
      </c>
      <c r="D67" s="73" t="s">
        <v>99</v>
      </c>
      <c r="E67" s="73">
        <f>'[2]Ф2 '!E67</f>
        <v>2025</v>
      </c>
      <c r="F67" s="73" t="str">
        <f>'[2]Ф2 '!F67</f>
        <v>нд</v>
      </c>
      <c r="G67" s="73">
        <f>'[2]Ф2 '!G67</f>
        <v>2025</v>
      </c>
      <c r="H67" s="74">
        <f>'[2]Ф2 '!I67/1.2</f>
        <v>0</v>
      </c>
      <c r="I67" s="74">
        <f>'[2]Ф2 '!K67/1.2</f>
        <v>3.3447833333333339</v>
      </c>
      <c r="J67" s="73" t="s">
        <v>47</v>
      </c>
      <c r="K67" s="74">
        <f t="shared" si="14"/>
        <v>0</v>
      </c>
      <c r="L67" s="74">
        <v>0</v>
      </c>
      <c r="M67" s="74">
        <v>0</v>
      </c>
      <c r="N67" s="74">
        <v>0</v>
      </c>
      <c r="O67" s="74" t="s">
        <v>47</v>
      </c>
      <c r="P67" s="74">
        <v>3.3447818362800001</v>
      </c>
      <c r="Q67" s="74">
        <v>0</v>
      </c>
      <c r="R67" s="74">
        <v>3.3447818362800001</v>
      </c>
      <c r="S67" s="74">
        <v>0</v>
      </c>
      <c r="T67" s="74">
        <v>0</v>
      </c>
      <c r="U67" s="73" t="s">
        <v>47</v>
      </c>
      <c r="V67" s="73" t="s">
        <v>47</v>
      </c>
      <c r="W67" s="73" t="s">
        <v>47</v>
      </c>
      <c r="X67" s="73" t="s">
        <v>47</v>
      </c>
      <c r="Y67" s="73" t="s">
        <v>47</v>
      </c>
      <c r="Z67" s="73" t="s">
        <v>47</v>
      </c>
      <c r="AA67" s="73" t="s">
        <v>47</v>
      </c>
      <c r="AB67" s="73" t="s">
        <v>47</v>
      </c>
      <c r="AC67" s="74">
        <f t="shared" si="15"/>
        <v>0</v>
      </c>
      <c r="AD67" s="74">
        <f t="shared" si="15"/>
        <v>0</v>
      </c>
      <c r="AE67" s="73">
        <f t="shared" si="16"/>
        <v>0</v>
      </c>
      <c r="AF67" s="74">
        <f t="shared" si="16"/>
        <v>3.3447833333333339</v>
      </c>
      <c r="AG67" s="73">
        <f t="shared" si="17"/>
        <v>0</v>
      </c>
      <c r="AH67" s="74">
        <f t="shared" si="17"/>
        <v>0</v>
      </c>
      <c r="AI67" s="74">
        <f t="shared" si="18"/>
        <v>0</v>
      </c>
      <c r="AJ67" s="74">
        <f t="shared" si="18"/>
        <v>3.3447833333333339</v>
      </c>
      <c r="AK67" s="75" t="str">
        <f>'[2]Ф2 '!CP67</f>
        <v>изменение состава имущества</v>
      </c>
    </row>
    <row r="68" spans="1:37" ht="45.75" customHeight="1" x14ac:dyDescent="0.25">
      <c r="A68" s="70" t="s">
        <v>118</v>
      </c>
      <c r="B68" s="71" t="str">
        <f>'[2]Ф2 '!B68</f>
        <v>Реконструкция ТП-825 ул. 70 лет Октября : замена трансформаторов на  ТМГ-630 кВа</v>
      </c>
      <c r="C68" s="72" t="str">
        <f>'[2]Ф2 '!C68</f>
        <v>Р_ДЭСК_044</v>
      </c>
      <c r="D68" s="73" t="s">
        <v>99</v>
      </c>
      <c r="E68" s="73">
        <f>'[2]Ф2 '!E68</f>
        <v>2025</v>
      </c>
      <c r="F68" s="73" t="str">
        <f>'[2]Ф2 '!F68</f>
        <v>нд</v>
      </c>
      <c r="G68" s="73">
        <f>'[2]Ф2 '!G68</f>
        <v>2025</v>
      </c>
      <c r="H68" s="74">
        <f>'[2]Ф2 '!I68/1.2</f>
        <v>0</v>
      </c>
      <c r="I68" s="74">
        <f>'[2]Ф2 '!K68/1.2</f>
        <v>3.7285500000000003</v>
      </c>
      <c r="J68" s="73" t="s">
        <v>47</v>
      </c>
      <c r="K68" s="74">
        <f t="shared" si="14"/>
        <v>0</v>
      </c>
      <c r="L68" s="74">
        <v>0</v>
      </c>
      <c r="M68" s="74">
        <v>0</v>
      </c>
      <c r="N68" s="74">
        <v>0</v>
      </c>
      <c r="O68" s="74" t="s">
        <v>47</v>
      </c>
      <c r="P68" s="74">
        <v>3.7285525628</v>
      </c>
      <c r="Q68" s="74">
        <v>0</v>
      </c>
      <c r="R68" s="74">
        <v>3.7285525628</v>
      </c>
      <c r="S68" s="74">
        <v>0</v>
      </c>
      <c r="T68" s="74">
        <v>0</v>
      </c>
      <c r="U68" s="73" t="s">
        <v>47</v>
      </c>
      <c r="V68" s="73" t="s">
        <v>47</v>
      </c>
      <c r="W68" s="73" t="s">
        <v>47</v>
      </c>
      <c r="X68" s="73" t="s">
        <v>47</v>
      </c>
      <c r="Y68" s="73" t="s">
        <v>47</v>
      </c>
      <c r="Z68" s="73" t="s">
        <v>47</v>
      </c>
      <c r="AA68" s="73" t="s">
        <v>47</v>
      </c>
      <c r="AB68" s="73" t="s">
        <v>47</v>
      </c>
      <c r="AC68" s="74">
        <f t="shared" si="15"/>
        <v>0</v>
      </c>
      <c r="AD68" s="74">
        <f t="shared" si="15"/>
        <v>0</v>
      </c>
      <c r="AE68" s="73">
        <f t="shared" si="16"/>
        <v>0</v>
      </c>
      <c r="AF68" s="74">
        <f t="shared" si="16"/>
        <v>3.7285500000000003</v>
      </c>
      <c r="AG68" s="73">
        <f t="shared" si="17"/>
        <v>0</v>
      </c>
      <c r="AH68" s="74">
        <f t="shared" si="17"/>
        <v>0</v>
      </c>
      <c r="AI68" s="74">
        <f t="shared" si="18"/>
        <v>0</v>
      </c>
      <c r="AJ68" s="74">
        <f t="shared" si="18"/>
        <v>3.7285500000000003</v>
      </c>
      <c r="AK68" s="75" t="str">
        <f>'[2]Ф2 '!CP68</f>
        <v>изменение состава имущества</v>
      </c>
    </row>
    <row r="69" spans="1:37" ht="45.75" customHeight="1" x14ac:dyDescent="0.25">
      <c r="A69" s="70" t="s">
        <v>119</v>
      </c>
      <c r="B69" s="71" t="str">
        <f>'[2]Ф2 '!B69</f>
        <v>Реконструкция КТП-814 п. Ливадия, ул. Безёзовая  на КТП-630 кВА</v>
      </c>
      <c r="C69" s="72" t="str">
        <f>'[2]Ф2 '!C69</f>
        <v>Р_ДЭСК_045</v>
      </c>
      <c r="D69" s="73" t="s">
        <v>99</v>
      </c>
      <c r="E69" s="73">
        <f>'[2]Ф2 '!E69</f>
        <v>2025</v>
      </c>
      <c r="F69" s="73" t="str">
        <f>'[2]Ф2 '!F69</f>
        <v>нд</v>
      </c>
      <c r="G69" s="73">
        <f>'[2]Ф2 '!G69</f>
        <v>2025</v>
      </c>
      <c r="H69" s="74">
        <f>'[2]Ф2 '!I69/1.2</f>
        <v>0</v>
      </c>
      <c r="I69" s="74">
        <f>'[2]Ф2 '!K69/1.2</f>
        <v>3.7285500000000003</v>
      </c>
      <c r="J69" s="73" t="s">
        <v>47</v>
      </c>
      <c r="K69" s="74">
        <f t="shared" si="14"/>
        <v>0</v>
      </c>
      <c r="L69" s="74">
        <v>0</v>
      </c>
      <c r="M69" s="74">
        <v>0</v>
      </c>
      <c r="N69" s="74">
        <v>0</v>
      </c>
      <c r="O69" s="74" t="s">
        <v>47</v>
      </c>
      <c r="P69" s="74">
        <v>3.7285525628</v>
      </c>
      <c r="Q69" s="74">
        <v>0</v>
      </c>
      <c r="R69" s="74">
        <v>3.7285525628</v>
      </c>
      <c r="S69" s="74">
        <v>0</v>
      </c>
      <c r="T69" s="74">
        <v>0</v>
      </c>
      <c r="U69" s="73" t="s">
        <v>47</v>
      </c>
      <c r="V69" s="73" t="s">
        <v>47</v>
      </c>
      <c r="W69" s="73" t="s">
        <v>47</v>
      </c>
      <c r="X69" s="73" t="s">
        <v>47</v>
      </c>
      <c r="Y69" s="73" t="s">
        <v>47</v>
      </c>
      <c r="Z69" s="73" t="s">
        <v>47</v>
      </c>
      <c r="AA69" s="73" t="s">
        <v>47</v>
      </c>
      <c r="AB69" s="73" t="s">
        <v>47</v>
      </c>
      <c r="AC69" s="74">
        <f t="shared" si="15"/>
        <v>0</v>
      </c>
      <c r="AD69" s="74">
        <f t="shared" si="15"/>
        <v>0</v>
      </c>
      <c r="AE69" s="73">
        <f t="shared" si="16"/>
        <v>0</v>
      </c>
      <c r="AF69" s="74">
        <f t="shared" si="16"/>
        <v>3.7285500000000003</v>
      </c>
      <c r="AG69" s="73">
        <f t="shared" si="17"/>
        <v>0</v>
      </c>
      <c r="AH69" s="74">
        <f t="shared" si="17"/>
        <v>0</v>
      </c>
      <c r="AI69" s="74">
        <f t="shared" si="18"/>
        <v>0</v>
      </c>
      <c r="AJ69" s="74">
        <f t="shared" si="18"/>
        <v>3.7285500000000003</v>
      </c>
      <c r="AK69" s="75" t="str">
        <f>'[2]Ф2 '!CP69</f>
        <v>изменение состава имущества</v>
      </c>
    </row>
    <row r="70" spans="1:37" ht="45.75" customHeight="1" x14ac:dyDescent="0.25">
      <c r="A70" s="70" t="s">
        <v>120</v>
      </c>
      <c r="B70" s="71" t="str">
        <f>'[2]Ф2 '!B70</f>
        <v>Реконструкция КТП-805 п. Ливадия, ул. Заводская,1  на КТП-630 кВА</v>
      </c>
      <c r="C70" s="72" t="str">
        <f>'[2]Ф2 '!C70</f>
        <v>Р_ДЭСК_046</v>
      </c>
      <c r="D70" s="73" t="s">
        <v>99</v>
      </c>
      <c r="E70" s="73">
        <f>'[2]Ф2 '!E70</f>
        <v>2025</v>
      </c>
      <c r="F70" s="73" t="str">
        <f>'[2]Ф2 '!F70</f>
        <v>нд</v>
      </c>
      <c r="G70" s="73">
        <f>'[2]Ф2 '!G70</f>
        <v>2025</v>
      </c>
      <c r="H70" s="74">
        <f>'[2]Ф2 '!I70/1.2</f>
        <v>0</v>
      </c>
      <c r="I70" s="74">
        <f>'[2]Ф2 '!K70/1.2</f>
        <v>3.7285500000000003</v>
      </c>
      <c r="J70" s="73" t="s">
        <v>47</v>
      </c>
      <c r="K70" s="74">
        <f t="shared" si="14"/>
        <v>0</v>
      </c>
      <c r="L70" s="74">
        <v>0</v>
      </c>
      <c r="M70" s="74">
        <v>0</v>
      </c>
      <c r="N70" s="74">
        <v>0</v>
      </c>
      <c r="O70" s="74" t="s">
        <v>47</v>
      </c>
      <c r="P70" s="74">
        <v>3.7285525628</v>
      </c>
      <c r="Q70" s="74">
        <v>0</v>
      </c>
      <c r="R70" s="74">
        <v>3.7285525628</v>
      </c>
      <c r="S70" s="74">
        <v>0</v>
      </c>
      <c r="T70" s="74">
        <v>0</v>
      </c>
      <c r="U70" s="73" t="s">
        <v>47</v>
      </c>
      <c r="V70" s="73" t="s">
        <v>47</v>
      </c>
      <c r="W70" s="73" t="s">
        <v>47</v>
      </c>
      <c r="X70" s="73" t="s">
        <v>47</v>
      </c>
      <c r="Y70" s="73" t="s">
        <v>47</v>
      </c>
      <c r="Z70" s="73" t="s">
        <v>47</v>
      </c>
      <c r="AA70" s="73" t="s">
        <v>47</v>
      </c>
      <c r="AB70" s="73" t="s">
        <v>47</v>
      </c>
      <c r="AC70" s="74">
        <f t="shared" si="15"/>
        <v>0</v>
      </c>
      <c r="AD70" s="74">
        <f t="shared" si="15"/>
        <v>0</v>
      </c>
      <c r="AE70" s="73">
        <f t="shared" si="16"/>
        <v>0</v>
      </c>
      <c r="AF70" s="74">
        <f t="shared" si="16"/>
        <v>3.7285500000000003</v>
      </c>
      <c r="AG70" s="73">
        <f t="shared" si="17"/>
        <v>0</v>
      </c>
      <c r="AH70" s="74">
        <f t="shared" si="17"/>
        <v>0</v>
      </c>
      <c r="AI70" s="74">
        <f t="shared" si="18"/>
        <v>0</v>
      </c>
      <c r="AJ70" s="74">
        <f t="shared" si="18"/>
        <v>3.7285500000000003</v>
      </c>
      <c r="AK70" s="75" t="str">
        <f>'[2]Ф2 '!CP70</f>
        <v>изменение состава имущества</v>
      </c>
    </row>
    <row r="71" spans="1:37" ht="24" customHeight="1" x14ac:dyDescent="0.25">
      <c r="A71" s="70" t="s">
        <v>121</v>
      </c>
      <c r="B71" s="71" t="str">
        <f>'[2]Ф2 '!B71</f>
        <v>Реконструкция КТП-808 п. Ливадия, ул. Заречная,1  на КТП-630 кВА</v>
      </c>
      <c r="C71" s="72" t="str">
        <f>'[2]Ф2 '!C71</f>
        <v>Р_ДЭСК_047</v>
      </c>
      <c r="D71" s="73" t="s">
        <v>99</v>
      </c>
      <c r="E71" s="73">
        <f>'[2]Ф2 '!E71</f>
        <v>2025</v>
      </c>
      <c r="F71" s="73" t="str">
        <f>'[2]Ф2 '!F71</f>
        <v>нд</v>
      </c>
      <c r="G71" s="73">
        <f>'[2]Ф2 '!G71</f>
        <v>2025</v>
      </c>
      <c r="H71" s="74">
        <f>'[2]Ф2 '!I71/1.2</f>
        <v>0</v>
      </c>
      <c r="I71" s="74">
        <f>'[2]Ф2 '!K71/1.2</f>
        <v>3.7285500000000003</v>
      </c>
      <c r="J71" s="73" t="s">
        <v>47</v>
      </c>
      <c r="K71" s="74">
        <f t="shared" si="14"/>
        <v>0</v>
      </c>
      <c r="L71" s="74">
        <v>0</v>
      </c>
      <c r="M71" s="74">
        <v>0</v>
      </c>
      <c r="N71" s="74">
        <v>0</v>
      </c>
      <c r="O71" s="74" t="s">
        <v>47</v>
      </c>
      <c r="P71" s="74">
        <v>3.7285525628</v>
      </c>
      <c r="Q71" s="74">
        <v>0</v>
      </c>
      <c r="R71" s="74">
        <v>3.7285525628</v>
      </c>
      <c r="S71" s="74">
        <v>0</v>
      </c>
      <c r="T71" s="74">
        <v>0</v>
      </c>
      <c r="U71" s="73" t="s">
        <v>47</v>
      </c>
      <c r="V71" s="73" t="s">
        <v>47</v>
      </c>
      <c r="W71" s="73" t="s">
        <v>47</v>
      </c>
      <c r="X71" s="73" t="s">
        <v>47</v>
      </c>
      <c r="Y71" s="73" t="s">
        <v>47</v>
      </c>
      <c r="Z71" s="73" t="s">
        <v>47</v>
      </c>
      <c r="AA71" s="73" t="s">
        <v>47</v>
      </c>
      <c r="AB71" s="73" t="s">
        <v>47</v>
      </c>
      <c r="AC71" s="74">
        <f t="shared" si="15"/>
        <v>0</v>
      </c>
      <c r="AD71" s="74">
        <f t="shared" si="15"/>
        <v>0</v>
      </c>
      <c r="AE71" s="73">
        <f t="shared" si="16"/>
        <v>0</v>
      </c>
      <c r="AF71" s="74">
        <f t="shared" si="16"/>
        <v>3.7285500000000003</v>
      </c>
      <c r="AG71" s="73">
        <f t="shared" si="17"/>
        <v>0</v>
      </c>
      <c r="AH71" s="74">
        <f t="shared" si="17"/>
        <v>0</v>
      </c>
      <c r="AI71" s="74">
        <f t="shared" si="18"/>
        <v>0</v>
      </c>
      <c r="AJ71" s="74">
        <f t="shared" si="18"/>
        <v>3.7285500000000003</v>
      </c>
      <c r="AK71" s="75" t="str">
        <f>'[2]Ф2 '!CP71</f>
        <v>изменение состава имущества</v>
      </c>
    </row>
    <row r="72" spans="1:37" ht="24" customHeight="1" x14ac:dyDescent="0.25">
      <c r="A72" s="70" t="s">
        <v>122</v>
      </c>
      <c r="B72" s="71" t="str">
        <f>'[2]Ф2 '!B72</f>
        <v xml:space="preserve">Реконструкция КТП № 19 </v>
      </c>
      <c r="C72" s="72" t="str">
        <f>'[2]Ф2 '!C72</f>
        <v>L_ДЭСК_050</v>
      </c>
      <c r="D72" s="73" t="s">
        <v>99</v>
      </c>
      <c r="E72" s="73">
        <f>'[2]Ф2 '!E72</f>
        <v>2026</v>
      </c>
      <c r="F72" s="73">
        <f>'[2]Ф2 '!F72</f>
        <v>2026</v>
      </c>
      <c r="G72" s="73" t="str">
        <f>'[2]Ф2 '!G72</f>
        <v>нд</v>
      </c>
      <c r="H72" s="74">
        <f>'[2]Ф2 '!I72/1.2</f>
        <v>1.2397498410991583</v>
      </c>
      <c r="I72" s="74">
        <f>'[2]Ф2 '!K72/1.2</f>
        <v>1.2397498410991583</v>
      </c>
      <c r="J72" s="73" t="s">
        <v>47</v>
      </c>
      <c r="K72" s="74">
        <f t="shared" si="14"/>
        <v>1.2397498410991616</v>
      </c>
      <c r="L72" s="74">
        <v>3.75288754274304E-2</v>
      </c>
      <c r="M72" s="74">
        <v>0.33068017560780794</v>
      </c>
      <c r="N72" s="74">
        <v>0.87154079006392338</v>
      </c>
      <c r="O72" s="74" t="s">
        <v>47</v>
      </c>
      <c r="P72" s="74">
        <f t="shared" si="19"/>
        <v>1.2397498410991616</v>
      </c>
      <c r="Q72" s="74">
        <v>3.75288754274304E-2</v>
      </c>
      <c r="R72" s="74">
        <v>0.33068017560780794</v>
      </c>
      <c r="S72" s="74">
        <v>0.87154079006392338</v>
      </c>
      <c r="T72" s="74">
        <v>0</v>
      </c>
      <c r="U72" s="73" t="s">
        <v>47</v>
      </c>
      <c r="V72" s="73" t="s">
        <v>47</v>
      </c>
      <c r="W72" s="73" t="s">
        <v>47</v>
      </c>
      <c r="X72" s="73" t="s">
        <v>47</v>
      </c>
      <c r="Y72" s="73" t="s">
        <v>47</v>
      </c>
      <c r="Z72" s="73" t="s">
        <v>47</v>
      </c>
      <c r="AA72" s="73" t="s">
        <v>47</v>
      </c>
      <c r="AB72" s="73" t="s">
        <v>47</v>
      </c>
      <c r="AC72" s="74">
        <f t="shared" si="15"/>
        <v>0</v>
      </c>
      <c r="AD72" s="74">
        <f t="shared" si="15"/>
        <v>0</v>
      </c>
      <c r="AE72" s="73">
        <f t="shared" si="16"/>
        <v>0</v>
      </c>
      <c r="AF72" s="74">
        <f t="shared" si="16"/>
        <v>0</v>
      </c>
      <c r="AG72" s="76">
        <f t="shared" si="17"/>
        <v>1.2397498410991583</v>
      </c>
      <c r="AH72" s="74">
        <f t="shared" si="17"/>
        <v>0</v>
      </c>
      <c r="AI72" s="74">
        <f t="shared" si="18"/>
        <v>1.2397498410991583</v>
      </c>
      <c r="AJ72" s="74">
        <f>AI72</f>
        <v>1.2397498410991583</v>
      </c>
      <c r="AK72" s="75" t="str">
        <f>'[2]Ф2 '!CP72</f>
        <v>нд</v>
      </c>
    </row>
    <row r="73" spans="1:37" ht="24" customHeight="1" x14ac:dyDescent="0.25">
      <c r="A73" s="70" t="s">
        <v>123</v>
      </c>
      <c r="B73" s="71" t="str">
        <f>'[2]Ф2 '!B73</f>
        <v xml:space="preserve">Реконструкция КТП №14 </v>
      </c>
      <c r="C73" s="72" t="str">
        <f>'[2]Ф2 '!C73</f>
        <v>L_ДЭСК_051</v>
      </c>
      <c r="D73" s="73" t="s">
        <v>99</v>
      </c>
      <c r="E73" s="73">
        <f>'[2]Ф2 '!E73</f>
        <v>2026</v>
      </c>
      <c r="F73" s="73">
        <f>'[2]Ф2 '!F73</f>
        <v>2026</v>
      </c>
      <c r="G73" s="73" t="str">
        <f>'[2]Ф2 '!G73</f>
        <v>нд</v>
      </c>
      <c r="H73" s="74">
        <f>'[2]Ф2 '!I73/1.2</f>
        <v>1.2397498410991616</v>
      </c>
      <c r="I73" s="74">
        <f>'[2]Ф2 '!K73/1.2</f>
        <v>1.2397498410991616</v>
      </c>
      <c r="J73" s="73" t="s">
        <v>47</v>
      </c>
      <c r="K73" s="74">
        <f t="shared" si="14"/>
        <v>1.2397498410991616</v>
      </c>
      <c r="L73" s="74">
        <v>3.75288754274304E-2</v>
      </c>
      <c r="M73" s="74">
        <v>0.33068017560780794</v>
      </c>
      <c r="N73" s="74">
        <v>0.87154079006392338</v>
      </c>
      <c r="O73" s="74" t="s">
        <v>47</v>
      </c>
      <c r="P73" s="74">
        <f t="shared" si="19"/>
        <v>1.2397498410991616</v>
      </c>
      <c r="Q73" s="74">
        <v>3.75288754274304E-2</v>
      </c>
      <c r="R73" s="74">
        <v>0.33068017560780794</v>
      </c>
      <c r="S73" s="74">
        <v>0.87154079006392338</v>
      </c>
      <c r="T73" s="74">
        <v>0</v>
      </c>
      <c r="U73" s="73" t="s">
        <v>47</v>
      </c>
      <c r="V73" s="73" t="s">
        <v>47</v>
      </c>
      <c r="W73" s="73" t="s">
        <v>47</v>
      </c>
      <c r="X73" s="73" t="s">
        <v>47</v>
      </c>
      <c r="Y73" s="73" t="s">
        <v>47</v>
      </c>
      <c r="Z73" s="73" t="s">
        <v>47</v>
      </c>
      <c r="AA73" s="73" t="s">
        <v>47</v>
      </c>
      <c r="AB73" s="73" t="s">
        <v>47</v>
      </c>
      <c r="AC73" s="74">
        <f t="shared" si="15"/>
        <v>0</v>
      </c>
      <c r="AD73" s="74">
        <f t="shared" si="15"/>
        <v>0</v>
      </c>
      <c r="AE73" s="73">
        <f t="shared" si="16"/>
        <v>0</v>
      </c>
      <c r="AF73" s="74">
        <f t="shared" si="16"/>
        <v>0</v>
      </c>
      <c r="AG73" s="76">
        <f t="shared" si="17"/>
        <v>1.2397498410991616</v>
      </c>
      <c r="AH73" s="74">
        <f t="shared" si="17"/>
        <v>0</v>
      </c>
      <c r="AI73" s="74">
        <f t="shared" si="18"/>
        <v>1.2397498410991616</v>
      </c>
      <c r="AJ73" s="74">
        <f t="shared" ref="AJ73:AJ75" si="20">AI73</f>
        <v>1.2397498410991616</v>
      </c>
      <c r="AK73" s="75" t="str">
        <f>'[2]Ф2 '!CP73</f>
        <v>нд</v>
      </c>
    </row>
    <row r="74" spans="1:37" ht="24" customHeight="1" x14ac:dyDescent="0.25">
      <c r="A74" s="70" t="s">
        <v>124</v>
      </c>
      <c r="B74" s="71" t="str">
        <f>'[2]Ф2 '!B74</f>
        <v xml:space="preserve">Реконструкция КТП №133 </v>
      </c>
      <c r="C74" s="72" t="str">
        <f>'[2]Ф2 '!C74</f>
        <v>L_ДЭСК_053</v>
      </c>
      <c r="D74" s="73" t="s">
        <v>99</v>
      </c>
      <c r="E74" s="73">
        <f>'[2]Ф2 '!E74</f>
        <v>2026</v>
      </c>
      <c r="F74" s="73">
        <f>'[2]Ф2 '!F74</f>
        <v>2026</v>
      </c>
      <c r="G74" s="73" t="str">
        <f>'[2]Ф2 '!G74</f>
        <v>нд</v>
      </c>
      <c r="H74" s="74">
        <f>'[2]Ф2 '!I74/1.2</f>
        <v>1.2397498410991616</v>
      </c>
      <c r="I74" s="74">
        <f>'[2]Ф2 '!K74/1.2</f>
        <v>1.2397498410991616</v>
      </c>
      <c r="J74" s="73" t="s">
        <v>47</v>
      </c>
      <c r="K74" s="74">
        <f t="shared" si="14"/>
        <v>1.2397498410991616</v>
      </c>
      <c r="L74" s="74">
        <v>3.75288754274304E-2</v>
      </c>
      <c r="M74" s="74">
        <v>0.33068017560780794</v>
      </c>
      <c r="N74" s="74">
        <v>0.87154079006392338</v>
      </c>
      <c r="O74" s="74" t="s">
        <v>47</v>
      </c>
      <c r="P74" s="74">
        <f t="shared" si="19"/>
        <v>1.2397498410991616</v>
      </c>
      <c r="Q74" s="74">
        <v>3.75288754274304E-2</v>
      </c>
      <c r="R74" s="74">
        <v>0.33068017560780794</v>
      </c>
      <c r="S74" s="74">
        <v>0.87154079006392338</v>
      </c>
      <c r="T74" s="74">
        <v>0</v>
      </c>
      <c r="U74" s="73" t="s">
        <v>47</v>
      </c>
      <c r="V74" s="73" t="s">
        <v>47</v>
      </c>
      <c r="W74" s="73" t="s">
        <v>47</v>
      </c>
      <c r="X74" s="73" t="s">
        <v>47</v>
      </c>
      <c r="Y74" s="73" t="s">
        <v>47</v>
      </c>
      <c r="Z74" s="73" t="s">
        <v>47</v>
      </c>
      <c r="AA74" s="73" t="s">
        <v>47</v>
      </c>
      <c r="AB74" s="73" t="s">
        <v>47</v>
      </c>
      <c r="AC74" s="74">
        <f t="shared" si="15"/>
        <v>0</v>
      </c>
      <c r="AD74" s="74">
        <f t="shared" si="15"/>
        <v>0</v>
      </c>
      <c r="AE74" s="73">
        <f t="shared" si="16"/>
        <v>0</v>
      </c>
      <c r="AF74" s="74">
        <f t="shared" si="16"/>
        <v>0</v>
      </c>
      <c r="AG74" s="76">
        <f t="shared" si="17"/>
        <v>1.2397498410991616</v>
      </c>
      <c r="AH74" s="74">
        <f t="shared" si="17"/>
        <v>0</v>
      </c>
      <c r="AI74" s="74">
        <f t="shared" si="18"/>
        <v>1.2397498410991616</v>
      </c>
      <c r="AJ74" s="74">
        <f t="shared" si="20"/>
        <v>1.2397498410991616</v>
      </c>
      <c r="AK74" s="75" t="str">
        <f>'[2]Ф2 '!CP74</f>
        <v>нд</v>
      </c>
    </row>
    <row r="75" spans="1:37" ht="24" customHeight="1" x14ac:dyDescent="0.25">
      <c r="A75" s="70" t="s">
        <v>125</v>
      </c>
      <c r="B75" s="71" t="str">
        <f>'[2]Ф2 '!B75</f>
        <v xml:space="preserve">Реконструкция КТП № 8 </v>
      </c>
      <c r="C75" s="72" t="str">
        <f>'[2]Ф2 '!C75</f>
        <v>L_ДЭСК_055</v>
      </c>
      <c r="D75" s="73" t="s">
        <v>99</v>
      </c>
      <c r="E75" s="73">
        <f>'[2]Ф2 '!E75</f>
        <v>2026</v>
      </c>
      <c r="F75" s="73">
        <f>'[2]Ф2 '!F75</f>
        <v>2026</v>
      </c>
      <c r="G75" s="73" t="str">
        <f>'[2]Ф2 '!G75</f>
        <v>нд</v>
      </c>
      <c r="H75" s="74">
        <f>'[2]Ф2 '!I75/1.2</f>
        <v>1.2397498410991616</v>
      </c>
      <c r="I75" s="74">
        <f>'[2]Ф2 '!K75/1.2</f>
        <v>1.2397498410991616</v>
      </c>
      <c r="J75" s="73" t="s">
        <v>47</v>
      </c>
      <c r="K75" s="74">
        <f t="shared" si="14"/>
        <v>1.2397498410991616</v>
      </c>
      <c r="L75" s="74">
        <v>3.75288754274304E-2</v>
      </c>
      <c r="M75" s="74">
        <v>0.33068017560780794</v>
      </c>
      <c r="N75" s="74">
        <v>0.87154079006392338</v>
      </c>
      <c r="O75" s="74" t="s">
        <v>47</v>
      </c>
      <c r="P75" s="74">
        <f t="shared" si="19"/>
        <v>1.2397498410991616</v>
      </c>
      <c r="Q75" s="74">
        <v>3.75288754274304E-2</v>
      </c>
      <c r="R75" s="74">
        <v>0.33068017560780794</v>
      </c>
      <c r="S75" s="74">
        <v>0.87154079006392338</v>
      </c>
      <c r="T75" s="74">
        <v>0</v>
      </c>
      <c r="U75" s="73" t="s">
        <v>47</v>
      </c>
      <c r="V75" s="73" t="s">
        <v>47</v>
      </c>
      <c r="W75" s="73" t="s">
        <v>47</v>
      </c>
      <c r="X75" s="73" t="s">
        <v>47</v>
      </c>
      <c r="Y75" s="73" t="s">
        <v>47</v>
      </c>
      <c r="Z75" s="73" t="s">
        <v>47</v>
      </c>
      <c r="AA75" s="73" t="s">
        <v>47</v>
      </c>
      <c r="AB75" s="73" t="s">
        <v>47</v>
      </c>
      <c r="AC75" s="74">
        <f t="shared" si="15"/>
        <v>0</v>
      </c>
      <c r="AD75" s="74">
        <f t="shared" si="15"/>
        <v>0</v>
      </c>
      <c r="AE75" s="73">
        <f t="shared" si="16"/>
        <v>0</v>
      </c>
      <c r="AF75" s="74">
        <f t="shared" si="16"/>
        <v>0</v>
      </c>
      <c r="AG75" s="76">
        <f t="shared" si="17"/>
        <v>1.2397498410991616</v>
      </c>
      <c r="AH75" s="74">
        <f t="shared" si="17"/>
        <v>0</v>
      </c>
      <c r="AI75" s="74">
        <f t="shared" si="18"/>
        <v>1.2397498410991616</v>
      </c>
      <c r="AJ75" s="74">
        <f t="shared" si="20"/>
        <v>1.2397498410991616</v>
      </c>
      <c r="AK75" s="75" t="str">
        <f>'[2]Ф2 '!CP75</f>
        <v>нд</v>
      </c>
    </row>
    <row r="76" spans="1:37" ht="36" customHeight="1" x14ac:dyDescent="0.25">
      <c r="A76" s="70" t="s">
        <v>126</v>
      </c>
      <c r="B76" s="77" t="s">
        <v>127</v>
      </c>
      <c r="C76" s="72" t="str">
        <f>'[2]Ф2 '!C76</f>
        <v>Р_ДЭСК_063</v>
      </c>
      <c r="D76" s="73" t="s">
        <v>99</v>
      </c>
      <c r="E76" s="73">
        <f>'[2]Ф2 '!E76</f>
        <v>2025</v>
      </c>
      <c r="F76" s="73" t="str">
        <f>'[2]Ф2 '!F76</f>
        <v>нд</v>
      </c>
      <c r="G76" s="73">
        <f>'[2]Ф2 '!G76</f>
        <v>2025</v>
      </c>
      <c r="H76" s="73">
        <f>'[2]Ф2 '!H76</f>
        <v>0</v>
      </c>
      <c r="I76" s="74">
        <f>'[2]Ф2 '!K76/1.2</f>
        <v>2.1858308833333333</v>
      </c>
      <c r="J76" s="73" t="s">
        <v>47</v>
      </c>
      <c r="K76" s="74">
        <f t="shared" si="14"/>
        <v>0</v>
      </c>
      <c r="L76" s="74">
        <v>0</v>
      </c>
      <c r="M76" s="74">
        <v>0</v>
      </c>
      <c r="N76" s="74">
        <v>0</v>
      </c>
      <c r="O76" s="74" t="s">
        <v>47</v>
      </c>
      <c r="P76" s="78">
        <f t="shared" ref="P76:P77" si="21">Q76+R76+T76+S76</f>
        <v>2.1858308860800002</v>
      </c>
      <c r="Q76" s="79">
        <v>0</v>
      </c>
      <c r="R76" s="80">
        <v>2.1858308860800002</v>
      </c>
      <c r="S76" s="74">
        <v>0</v>
      </c>
      <c r="T76" s="74">
        <v>0</v>
      </c>
      <c r="U76" s="73" t="s">
        <v>47</v>
      </c>
      <c r="V76" s="73" t="s">
        <v>47</v>
      </c>
      <c r="W76" s="73" t="s">
        <v>47</v>
      </c>
      <c r="X76" s="73" t="s">
        <v>47</v>
      </c>
      <c r="Y76" s="73" t="s">
        <v>47</v>
      </c>
      <c r="Z76" s="73" t="s">
        <v>47</v>
      </c>
      <c r="AA76" s="73" t="s">
        <v>47</v>
      </c>
      <c r="AB76" s="73" t="s">
        <v>47</v>
      </c>
      <c r="AC76" s="74">
        <f t="shared" ref="AC76:AD77" si="22">IF(F76=2024,H76,0)</f>
        <v>0</v>
      </c>
      <c r="AD76" s="74">
        <f t="shared" si="22"/>
        <v>0</v>
      </c>
      <c r="AE76" s="73">
        <f t="shared" ref="AE76:AF77" si="23">IF(F76=2025,H76,0)</f>
        <v>0</v>
      </c>
      <c r="AF76" s="74">
        <f t="shared" si="23"/>
        <v>2.1858308833333333</v>
      </c>
      <c r="AG76" s="73">
        <f t="shared" ref="AG76:AH77" si="24">IF(F76=2026,H76,0)</f>
        <v>0</v>
      </c>
      <c r="AH76" s="74">
        <f t="shared" si="24"/>
        <v>0</v>
      </c>
      <c r="AI76" s="74">
        <f t="shared" ref="AI76:AJ77" si="25">AC76+AE76+AG76</f>
        <v>0</v>
      </c>
      <c r="AJ76" s="74">
        <f t="shared" si="25"/>
        <v>2.1858308833333333</v>
      </c>
      <c r="AK76" s="75" t="str">
        <f>'[2]Ф2 '!CP76</f>
        <v>изменение состава имущества</v>
      </c>
    </row>
    <row r="77" spans="1:37" ht="36" customHeight="1" x14ac:dyDescent="0.25">
      <c r="A77" s="70" t="s">
        <v>128</v>
      </c>
      <c r="B77" s="81" t="s">
        <v>129</v>
      </c>
      <c r="C77" s="72" t="str">
        <f>'[2]Ф2 '!C77</f>
        <v>Р_ДЭСК_064</v>
      </c>
      <c r="D77" s="73" t="s">
        <v>99</v>
      </c>
      <c r="E77" s="73">
        <f>'[2]Ф2 '!E77</f>
        <v>2025</v>
      </c>
      <c r="F77" s="73" t="str">
        <f>'[2]Ф2 '!F77</f>
        <v>нд</v>
      </c>
      <c r="G77" s="73">
        <f>'[2]Ф2 '!G77</f>
        <v>2025</v>
      </c>
      <c r="H77" s="73">
        <f>'[2]Ф2 '!H77</f>
        <v>0</v>
      </c>
      <c r="I77" s="74">
        <f>'[2]Ф2 '!K77/1.2</f>
        <v>2.1858308833333333</v>
      </c>
      <c r="J77" s="73" t="s">
        <v>47</v>
      </c>
      <c r="K77" s="74">
        <f t="shared" si="14"/>
        <v>0</v>
      </c>
      <c r="L77" s="74">
        <v>0</v>
      </c>
      <c r="M77" s="74">
        <v>0</v>
      </c>
      <c r="N77" s="74">
        <v>0</v>
      </c>
      <c r="O77" s="74" t="s">
        <v>47</v>
      </c>
      <c r="P77" s="78">
        <f t="shared" si="21"/>
        <v>2.1858308860800002</v>
      </c>
      <c r="Q77" s="79">
        <v>0</v>
      </c>
      <c r="R77" s="80">
        <v>2.1858308860800002</v>
      </c>
      <c r="S77" s="74">
        <v>0</v>
      </c>
      <c r="T77" s="74">
        <v>0</v>
      </c>
      <c r="U77" s="73" t="s">
        <v>47</v>
      </c>
      <c r="V77" s="73" t="s">
        <v>47</v>
      </c>
      <c r="W77" s="73" t="s">
        <v>47</v>
      </c>
      <c r="X77" s="73" t="s">
        <v>47</v>
      </c>
      <c r="Y77" s="73" t="s">
        <v>47</v>
      </c>
      <c r="Z77" s="73" t="s">
        <v>47</v>
      </c>
      <c r="AA77" s="73" t="s">
        <v>47</v>
      </c>
      <c r="AB77" s="73" t="s">
        <v>47</v>
      </c>
      <c r="AC77" s="74">
        <f t="shared" si="22"/>
        <v>0</v>
      </c>
      <c r="AD77" s="74">
        <f t="shared" si="22"/>
        <v>0</v>
      </c>
      <c r="AE77" s="73">
        <f t="shared" si="23"/>
        <v>0</v>
      </c>
      <c r="AF77" s="74">
        <f t="shared" si="23"/>
        <v>2.1858308833333333</v>
      </c>
      <c r="AG77" s="73">
        <f t="shared" si="24"/>
        <v>0</v>
      </c>
      <c r="AH77" s="74">
        <f t="shared" si="24"/>
        <v>0</v>
      </c>
      <c r="AI77" s="74">
        <f t="shared" si="25"/>
        <v>0</v>
      </c>
      <c r="AJ77" s="74">
        <f t="shared" si="25"/>
        <v>2.1858308833333333</v>
      </c>
      <c r="AK77" s="75" t="str">
        <f>'[2]Ф2 '!CP77</f>
        <v>изменение состава имущества</v>
      </c>
    </row>
    <row r="78" spans="1:37" ht="36" customHeight="1" outlineLevel="1" x14ac:dyDescent="0.25">
      <c r="A78" s="65" t="s">
        <v>130</v>
      </c>
      <c r="B78" s="66" t="s">
        <v>131</v>
      </c>
      <c r="C78" s="53" t="s">
        <v>47</v>
      </c>
      <c r="D78" s="53" t="str">
        <f>[1]Ф2!D67</f>
        <v>нд</v>
      </c>
      <c r="E78" s="53" t="s">
        <v>47</v>
      </c>
      <c r="F78" s="53" t="s">
        <v>47</v>
      </c>
      <c r="G78" s="53" t="s">
        <v>47</v>
      </c>
      <c r="H78" s="54">
        <f t="shared" ref="H78" si="26">SUM(H79:H81)</f>
        <v>0</v>
      </c>
      <c r="I78" s="54">
        <f t="shared" ref="I78" si="27">SUM(I79:I81)</f>
        <v>6.4544083333333342</v>
      </c>
      <c r="J78" s="53" t="s">
        <v>47</v>
      </c>
      <c r="K78" s="54">
        <f t="shared" ref="K78:T78" si="28">SUM(K79:K81)</f>
        <v>0</v>
      </c>
      <c r="L78" s="54">
        <f t="shared" si="28"/>
        <v>0</v>
      </c>
      <c r="M78" s="54">
        <f t="shared" si="28"/>
        <v>0</v>
      </c>
      <c r="N78" s="54">
        <f t="shared" si="28"/>
        <v>0</v>
      </c>
      <c r="O78" s="54">
        <f t="shared" si="28"/>
        <v>0</v>
      </c>
      <c r="P78" s="54">
        <f t="shared" si="28"/>
        <v>6.4544083333333342</v>
      </c>
      <c r="Q78" s="54">
        <f t="shared" si="28"/>
        <v>0</v>
      </c>
      <c r="R78" s="54">
        <f t="shared" si="28"/>
        <v>6.4544083333333342</v>
      </c>
      <c r="S78" s="54">
        <f t="shared" si="28"/>
        <v>0</v>
      </c>
      <c r="T78" s="54">
        <f t="shared" si="28"/>
        <v>0</v>
      </c>
      <c r="U78" s="53" t="s">
        <v>47</v>
      </c>
      <c r="V78" s="53" t="s">
        <v>47</v>
      </c>
      <c r="W78" s="53" t="s">
        <v>47</v>
      </c>
      <c r="X78" s="53" t="s">
        <v>47</v>
      </c>
      <c r="Y78" s="53" t="s">
        <v>47</v>
      </c>
      <c r="Z78" s="53" t="s">
        <v>47</v>
      </c>
      <c r="AA78" s="53" t="s">
        <v>47</v>
      </c>
      <c r="AB78" s="53" t="s">
        <v>47</v>
      </c>
      <c r="AC78" s="54">
        <f>SUM(AC79:AC81)</f>
        <v>0</v>
      </c>
      <c r="AD78" s="54">
        <f t="shared" ref="AD78:AJ78" si="29">SUM(AD79:AD81)</f>
        <v>0</v>
      </c>
      <c r="AE78" s="54">
        <f t="shared" si="29"/>
        <v>0</v>
      </c>
      <c r="AF78" s="54">
        <f t="shared" si="29"/>
        <v>6.4544083333333342</v>
      </c>
      <c r="AG78" s="54">
        <f t="shared" si="29"/>
        <v>0</v>
      </c>
      <c r="AH78" s="54">
        <f t="shared" si="29"/>
        <v>0</v>
      </c>
      <c r="AI78" s="54">
        <f t="shared" si="29"/>
        <v>0</v>
      </c>
      <c r="AJ78" s="54">
        <f t="shared" si="29"/>
        <v>6.4544083333333342</v>
      </c>
      <c r="AK78" s="53" t="s">
        <v>47</v>
      </c>
    </row>
    <row r="79" spans="1:37" ht="50.25" customHeight="1" outlineLevel="1" x14ac:dyDescent="0.25">
      <c r="A79" s="70" t="s">
        <v>132</v>
      </c>
      <c r="B79" s="71" t="str">
        <f>'[2]Ф2 '!B79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9" s="72" t="str">
        <f>'[2]Ф2 '!C79</f>
        <v>Р_ДЭСК_057</v>
      </c>
      <c r="D79" s="73" t="s">
        <v>99</v>
      </c>
      <c r="E79" s="73">
        <f>'[2]Ф2 '!E79</f>
        <v>2025</v>
      </c>
      <c r="F79" s="73" t="str">
        <f>'[2]Ф2 '!F79</f>
        <v>нд</v>
      </c>
      <c r="G79" s="73">
        <f>'[2]Ф2 '!G79</f>
        <v>2025</v>
      </c>
      <c r="H79" s="74">
        <f>'[2]Ф2 '!I79/1.2</f>
        <v>0</v>
      </c>
      <c r="I79" s="74">
        <f>'[2]Ф2 '!K79/1.2</f>
        <v>3.245825</v>
      </c>
      <c r="J79" s="73" t="s">
        <v>47</v>
      </c>
      <c r="K79" s="74">
        <f t="shared" ref="K79:K81" si="30">SUM(L79:N79)</f>
        <v>0</v>
      </c>
      <c r="L79" s="74">
        <v>0</v>
      </c>
      <c r="M79" s="74">
        <v>0</v>
      </c>
      <c r="N79" s="74">
        <v>0</v>
      </c>
      <c r="O79" s="74" t="s">
        <v>47</v>
      </c>
      <c r="P79" s="74">
        <f>SUM(Q79:T79)</f>
        <v>3.245825</v>
      </c>
      <c r="Q79" s="74">
        <v>0</v>
      </c>
      <c r="R79" s="74">
        <f>I79</f>
        <v>3.245825</v>
      </c>
      <c r="S79" s="74">
        <v>0</v>
      </c>
      <c r="T79" s="74">
        <v>0</v>
      </c>
      <c r="U79" s="73" t="s">
        <v>47</v>
      </c>
      <c r="V79" s="73" t="s">
        <v>47</v>
      </c>
      <c r="W79" s="73" t="s">
        <v>47</v>
      </c>
      <c r="X79" s="73" t="s">
        <v>47</v>
      </c>
      <c r="Y79" s="73" t="s">
        <v>47</v>
      </c>
      <c r="Z79" s="73" t="s">
        <v>47</v>
      </c>
      <c r="AA79" s="73" t="s">
        <v>47</v>
      </c>
      <c r="AB79" s="73" t="s">
        <v>47</v>
      </c>
      <c r="AC79" s="74">
        <f t="shared" ref="AC79:AD81" si="31">IF(F79=2024,H79,0)</f>
        <v>0</v>
      </c>
      <c r="AD79" s="74">
        <f t="shared" si="31"/>
        <v>0</v>
      </c>
      <c r="AE79" s="73">
        <f t="shared" ref="AE79:AF81" si="32">IF(F79=2025,H79,0)</f>
        <v>0</v>
      </c>
      <c r="AF79" s="74">
        <f t="shared" si="32"/>
        <v>3.245825</v>
      </c>
      <c r="AG79" s="76">
        <f t="shared" ref="AG79:AH81" si="33">IF(F79=2026,H79,0)</f>
        <v>0</v>
      </c>
      <c r="AH79" s="74">
        <f t="shared" si="33"/>
        <v>0</v>
      </c>
      <c r="AI79" s="74">
        <f t="shared" ref="AI79:AJ81" si="34">AC79+AE79+AG79</f>
        <v>0</v>
      </c>
      <c r="AJ79" s="74">
        <f t="shared" si="34"/>
        <v>3.245825</v>
      </c>
      <c r="AK79" s="75" t="str">
        <f>'[2]Ф2 '!CP79</f>
        <v>изменение состава имущества</v>
      </c>
    </row>
    <row r="80" spans="1:37" ht="25.5" customHeight="1" outlineLevel="1" x14ac:dyDescent="0.25">
      <c r="A80" s="70" t="s">
        <v>133</v>
      </c>
      <c r="B80" s="71" t="str">
        <f>'[2]Ф2 '!B80</f>
        <v>Замена камер КСО в ТП-100 (2 х 400 кВА), ТП-117 (100 кВА) г.Лесозаводск</v>
      </c>
      <c r="C80" s="72" t="str">
        <f>'[2]Ф2 '!C80</f>
        <v>Р_ДЭСК_059</v>
      </c>
      <c r="D80" s="73" t="s">
        <v>99</v>
      </c>
      <c r="E80" s="73">
        <f>'[2]Ф2 '!E80</f>
        <v>2025</v>
      </c>
      <c r="F80" s="73" t="str">
        <f>'[2]Ф2 '!F80</f>
        <v>нд</v>
      </c>
      <c r="G80" s="73">
        <f>'[2]Ф2 '!G80</f>
        <v>2025</v>
      </c>
      <c r="H80" s="74">
        <f>'[2]Ф2 '!I80/1.2</f>
        <v>0</v>
      </c>
      <c r="I80" s="74">
        <f>'[2]Ф2 '!K80/1.2</f>
        <v>1.1029666666666669</v>
      </c>
      <c r="J80" s="73" t="s">
        <v>47</v>
      </c>
      <c r="K80" s="74">
        <f t="shared" si="30"/>
        <v>0</v>
      </c>
      <c r="L80" s="74">
        <v>0</v>
      </c>
      <c r="M80" s="74">
        <v>0</v>
      </c>
      <c r="N80" s="74">
        <v>0</v>
      </c>
      <c r="O80" s="74" t="s">
        <v>47</v>
      </c>
      <c r="P80" s="74">
        <f t="shared" ref="P80:P81" si="35">SUM(Q80:T80)</f>
        <v>1.1029666666666669</v>
      </c>
      <c r="Q80" s="74">
        <v>0</v>
      </c>
      <c r="R80" s="74">
        <f t="shared" ref="R80:R81" si="36">I80</f>
        <v>1.1029666666666669</v>
      </c>
      <c r="S80" s="74">
        <v>0</v>
      </c>
      <c r="T80" s="74">
        <v>0</v>
      </c>
      <c r="U80" s="73" t="s">
        <v>47</v>
      </c>
      <c r="V80" s="73" t="s">
        <v>47</v>
      </c>
      <c r="W80" s="73" t="s">
        <v>47</v>
      </c>
      <c r="X80" s="73" t="s">
        <v>47</v>
      </c>
      <c r="Y80" s="73" t="s">
        <v>47</v>
      </c>
      <c r="Z80" s="73" t="s">
        <v>47</v>
      </c>
      <c r="AA80" s="73" t="s">
        <v>47</v>
      </c>
      <c r="AB80" s="73" t="s">
        <v>47</v>
      </c>
      <c r="AC80" s="74">
        <f t="shared" si="31"/>
        <v>0</v>
      </c>
      <c r="AD80" s="74">
        <f t="shared" si="31"/>
        <v>0</v>
      </c>
      <c r="AE80" s="73">
        <f t="shared" si="32"/>
        <v>0</v>
      </c>
      <c r="AF80" s="74">
        <f t="shared" si="32"/>
        <v>1.1029666666666669</v>
      </c>
      <c r="AG80" s="76">
        <f t="shared" si="33"/>
        <v>0</v>
      </c>
      <c r="AH80" s="74">
        <f t="shared" si="33"/>
        <v>0</v>
      </c>
      <c r="AI80" s="74">
        <f t="shared" si="34"/>
        <v>0</v>
      </c>
      <c r="AJ80" s="74">
        <f t="shared" si="34"/>
        <v>1.1029666666666669</v>
      </c>
      <c r="AK80" s="75" t="str">
        <f>'[2]Ф2 '!CP80</f>
        <v>изменение состава имущества</v>
      </c>
    </row>
    <row r="81" spans="1:37" ht="36" customHeight="1" outlineLevel="1" x14ac:dyDescent="0.25">
      <c r="A81" s="70" t="s">
        <v>134</v>
      </c>
      <c r="B81" s="71" t="str">
        <f>'[2]Ф2 '!B81</f>
        <v>Замена силовых трансформаторов ТП-83 (630 кВА) и ТП-30 (2 х 250 кВА) г.Лесозаводск</v>
      </c>
      <c r="C81" s="72" t="str">
        <f>'[2]Ф2 '!C81</f>
        <v>Р_ДЭСК_058</v>
      </c>
      <c r="D81" s="73" t="s">
        <v>99</v>
      </c>
      <c r="E81" s="73">
        <f>'[2]Ф2 '!E81</f>
        <v>2025</v>
      </c>
      <c r="F81" s="73" t="str">
        <f>'[2]Ф2 '!F81</f>
        <v>нд</v>
      </c>
      <c r="G81" s="73">
        <f>'[2]Ф2 '!G81</f>
        <v>2025</v>
      </c>
      <c r="H81" s="74">
        <f>'[2]Ф2 '!I81/1.2</f>
        <v>0</v>
      </c>
      <c r="I81" s="74">
        <f>'[2]Ф2 '!K81/1.2</f>
        <v>2.1056166666666671</v>
      </c>
      <c r="J81" s="73" t="s">
        <v>47</v>
      </c>
      <c r="K81" s="74">
        <f t="shared" si="30"/>
        <v>0</v>
      </c>
      <c r="L81" s="74">
        <v>0</v>
      </c>
      <c r="M81" s="74">
        <v>0</v>
      </c>
      <c r="N81" s="74">
        <v>0</v>
      </c>
      <c r="O81" s="74" t="s">
        <v>47</v>
      </c>
      <c r="P81" s="74">
        <f t="shared" si="35"/>
        <v>2.1056166666666671</v>
      </c>
      <c r="Q81" s="74">
        <v>0</v>
      </c>
      <c r="R81" s="74">
        <f t="shared" si="36"/>
        <v>2.1056166666666671</v>
      </c>
      <c r="S81" s="74">
        <v>0</v>
      </c>
      <c r="T81" s="74">
        <v>0</v>
      </c>
      <c r="U81" s="73" t="s">
        <v>47</v>
      </c>
      <c r="V81" s="73" t="s">
        <v>47</v>
      </c>
      <c r="W81" s="73" t="s">
        <v>47</v>
      </c>
      <c r="X81" s="73" t="s">
        <v>47</v>
      </c>
      <c r="Y81" s="73" t="s">
        <v>47</v>
      </c>
      <c r="Z81" s="73" t="s">
        <v>47</v>
      </c>
      <c r="AA81" s="73" t="s">
        <v>47</v>
      </c>
      <c r="AB81" s="73" t="s">
        <v>47</v>
      </c>
      <c r="AC81" s="74">
        <f t="shared" si="31"/>
        <v>0</v>
      </c>
      <c r="AD81" s="74">
        <f t="shared" si="31"/>
        <v>0</v>
      </c>
      <c r="AE81" s="73">
        <f t="shared" si="32"/>
        <v>0</v>
      </c>
      <c r="AF81" s="74">
        <f t="shared" si="32"/>
        <v>2.1056166666666671</v>
      </c>
      <c r="AG81" s="76">
        <f t="shared" si="33"/>
        <v>0</v>
      </c>
      <c r="AH81" s="74">
        <f t="shared" si="33"/>
        <v>0</v>
      </c>
      <c r="AI81" s="74">
        <f t="shared" si="34"/>
        <v>0</v>
      </c>
      <c r="AJ81" s="74">
        <f t="shared" si="34"/>
        <v>2.1056166666666671</v>
      </c>
      <c r="AK81" s="75" t="str">
        <f>'[2]Ф2 '!CP81</f>
        <v>изменение состава имущества</v>
      </c>
    </row>
    <row r="82" spans="1:37" ht="30" x14ac:dyDescent="0.25">
      <c r="A82" s="82" t="s">
        <v>135</v>
      </c>
      <c r="B82" s="83" t="s">
        <v>136</v>
      </c>
      <c r="C82" s="84" t="s">
        <v>47</v>
      </c>
      <c r="D82" s="84" t="str">
        <f>[1]Ф2!D68</f>
        <v>П</v>
      </c>
      <c r="E82" s="53" t="s">
        <v>47</v>
      </c>
      <c r="F82" s="53" t="s">
        <v>47</v>
      </c>
      <c r="G82" s="53" t="s">
        <v>47</v>
      </c>
      <c r="H82" s="85">
        <f>H83</f>
        <v>61.772600344064152</v>
      </c>
      <c r="I82" s="85">
        <f>I83</f>
        <v>168.46467870777582</v>
      </c>
      <c r="J82" s="84" t="s">
        <v>47</v>
      </c>
      <c r="K82" s="85">
        <f>K83</f>
        <v>61.771582010730818</v>
      </c>
      <c r="L82" s="85">
        <f t="shared" ref="L82:AB82" si="37">L83</f>
        <v>5.3790011943350278</v>
      </c>
      <c r="M82" s="85">
        <f t="shared" si="37"/>
        <v>42.298422310356081</v>
      </c>
      <c r="N82" s="85">
        <f t="shared" si="37"/>
        <v>14.09415850603971</v>
      </c>
      <c r="O82" s="85">
        <f t="shared" si="37"/>
        <v>0</v>
      </c>
      <c r="P82" s="85">
        <f t="shared" si="37"/>
        <v>182.73080331777578</v>
      </c>
      <c r="Q82" s="85">
        <f t="shared" si="37"/>
        <v>5.6330646791145469</v>
      </c>
      <c r="R82" s="85">
        <f t="shared" si="37"/>
        <v>169.3634226053768</v>
      </c>
      <c r="S82" s="85">
        <f t="shared" si="37"/>
        <v>7.7343160332845065</v>
      </c>
      <c r="T82" s="85">
        <f t="shared" si="37"/>
        <v>0</v>
      </c>
      <c r="U82" s="85">
        <f t="shared" si="37"/>
        <v>0</v>
      </c>
      <c r="V82" s="85">
        <f t="shared" si="37"/>
        <v>0</v>
      </c>
      <c r="W82" s="85">
        <f t="shared" si="37"/>
        <v>0</v>
      </c>
      <c r="X82" s="85">
        <f t="shared" si="37"/>
        <v>0</v>
      </c>
      <c r="Y82" s="85">
        <f t="shared" si="37"/>
        <v>0</v>
      </c>
      <c r="Z82" s="85">
        <f t="shared" si="37"/>
        <v>0</v>
      </c>
      <c r="AA82" s="85">
        <f t="shared" si="37"/>
        <v>0</v>
      </c>
      <c r="AB82" s="85">
        <f t="shared" si="37"/>
        <v>0</v>
      </c>
      <c r="AC82" s="86">
        <f>AC83</f>
        <v>31.233273333333329</v>
      </c>
      <c r="AD82" s="86">
        <f t="shared" ref="AD82:AJ82" si="38">AD83</f>
        <v>26.203748369999996</v>
      </c>
      <c r="AE82" s="86">
        <f t="shared" si="38"/>
        <v>14.217419764121601</v>
      </c>
      <c r="AF82" s="86">
        <f t="shared" si="38"/>
        <v>125.93902309116667</v>
      </c>
      <c r="AG82" s="86">
        <f t="shared" si="38"/>
        <v>16.321907246609207</v>
      </c>
      <c r="AH82" s="86">
        <f t="shared" si="38"/>
        <v>16.321907246609207</v>
      </c>
      <c r="AI82" s="86">
        <f t="shared" si="38"/>
        <v>61.772600344064152</v>
      </c>
      <c r="AJ82" s="86">
        <f t="shared" si="38"/>
        <v>168.46467870777582</v>
      </c>
      <c r="AK82" s="84" t="s">
        <v>47</v>
      </c>
    </row>
    <row r="83" spans="1:37" x14ac:dyDescent="0.25">
      <c r="A83" s="87" t="s">
        <v>137</v>
      </c>
      <c r="B83" s="88" t="s">
        <v>138</v>
      </c>
      <c r="C83" s="89" t="s">
        <v>47</v>
      </c>
      <c r="D83" s="89" t="str">
        <f>[1]Ф2!D69</f>
        <v>П</v>
      </c>
      <c r="E83" s="89" t="s">
        <v>47</v>
      </c>
      <c r="F83" s="89" t="s">
        <v>47</v>
      </c>
      <c r="G83" s="89"/>
      <c r="H83" s="90">
        <f t="shared" ref="H83:AJ83" si="39">SUM(H84:H186)</f>
        <v>61.772600344064152</v>
      </c>
      <c r="I83" s="90">
        <f t="shared" si="39"/>
        <v>168.46467870777582</v>
      </c>
      <c r="J83" s="90">
        <f t="shared" si="39"/>
        <v>0</v>
      </c>
      <c r="K83" s="90">
        <f t="shared" si="39"/>
        <v>61.771582010730818</v>
      </c>
      <c r="L83" s="90">
        <f t="shared" si="39"/>
        <v>5.3790011943350278</v>
      </c>
      <c r="M83" s="90">
        <f t="shared" si="39"/>
        <v>42.298422310356081</v>
      </c>
      <c r="N83" s="90">
        <f t="shared" si="39"/>
        <v>14.09415850603971</v>
      </c>
      <c r="O83" s="90">
        <f t="shared" si="39"/>
        <v>0</v>
      </c>
      <c r="P83" s="90">
        <f t="shared" si="39"/>
        <v>182.73080331777578</v>
      </c>
      <c r="Q83" s="90">
        <f t="shared" si="39"/>
        <v>5.6330646791145469</v>
      </c>
      <c r="R83" s="90">
        <f t="shared" si="39"/>
        <v>169.3634226053768</v>
      </c>
      <c r="S83" s="90">
        <f t="shared" si="39"/>
        <v>7.7343160332845065</v>
      </c>
      <c r="T83" s="90">
        <f t="shared" si="39"/>
        <v>0</v>
      </c>
      <c r="U83" s="90">
        <f t="shared" si="39"/>
        <v>0</v>
      </c>
      <c r="V83" s="90">
        <f t="shared" si="39"/>
        <v>0</v>
      </c>
      <c r="W83" s="90">
        <f t="shared" si="39"/>
        <v>0</v>
      </c>
      <c r="X83" s="90">
        <f t="shared" si="39"/>
        <v>0</v>
      </c>
      <c r="Y83" s="90">
        <f t="shared" si="39"/>
        <v>0</v>
      </c>
      <c r="Z83" s="90">
        <f t="shared" si="39"/>
        <v>0</v>
      </c>
      <c r="AA83" s="90">
        <f t="shared" si="39"/>
        <v>0</v>
      </c>
      <c r="AB83" s="90">
        <f t="shared" si="39"/>
        <v>0</v>
      </c>
      <c r="AC83" s="90">
        <f t="shared" si="39"/>
        <v>31.233273333333329</v>
      </c>
      <c r="AD83" s="90">
        <f t="shared" si="39"/>
        <v>26.203748369999996</v>
      </c>
      <c r="AE83" s="90">
        <f t="shared" si="39"/>
        <v>14.217419764121601</v>
      </c>
      <c r="AF83" s="90">
        <f t="shared" si="39"/>
        <v>125.93902309116667</v>
      </c>
      <c r="AG83" s="90">
        <f t="shared" si="39"/>
        <v>16.321907246609207</v>
      </c>
      <c r="AH83" s="90">
        <f t="shared" si="39"/>
        <v>16.321907246609207</v>
      </c>
      <c r="AI83" s="90">
        <f t="shared" si="39"/>
        <v>61.772600344064152</v>
      </c>
      <c r="AJ83" s="90">
        <f t="shared" si="39"/>
        <v>168.46467870777582</v>
      </c>
      <c r="AK83" s="91">
        <f>SUM(AK84:AK122)</f>
        <v>0</v>
      </c>
    </row>
    <row r="84" spans="1:37" ht="36.75" customHeight="1" x14ac:dyDescent="0.25">
      <c r="A84" s="70" t="s">
        <v>139</v>
      </c>
      <c r="B84" s="71" t="str">
        <f>'[2]Ф2 '!B84</f>
        <v>КТП - 71  реконструкция ВЛ-0,4 кВ   ф. "Строительная" г.Дальнереченск, с.Лазо</v>
      </c>
      <c r="C84" s="72" t="str">
        <f>'[2]Ф2 '!C84</f>
        <v>L_ДЭСК_023</v>
      </c>
      <c r="D84" s="73" t="s">
        <v>99</v>
      </c>
      <c r="E84" s="73">
        <f>'[2]Ф2 '!E84</f>
        <v>2024</v>
      </c>
      <c r="F84" s="73">
        <f>'[2]Ф2 '!F84</f>
        <v>2024</v>
      </c>
      <c r="G84" s="73">
        <f>'[2]Ф2 '!G84</f>
        <v>0</v>
      </c>
      <c r="H84" s="74">
        <f>'[2]Ф2 '!I84/1.2</f>
        <v>2.9249480000000001</v>
      </c>
      <c r="I84" s="74">
        <f>'[2]Ф2 '!K84/1.2</f>
        <v>0</v>
      </c>
      <c r="J84" s="73" t="s">
        <v>47</v>
      </c>
      <c r="K84" s="74">
        <v>2.9249479999999997</v>
      </c>
      <c r="L84" s="74">
        <v>0.26068999999999998</v>
      </c>
      <c r="M84" s="74">
        <v>2.6642579999999998</v>
      </c>
      <c r="N84" s="74">
        <v>0</v>
      </c>
      <c r="O84" s="74" t="s">
        <v>47</v>
      </c>
      <c r="P84" s="74">
        <f>SUM(Q84:T84)</f>
        <v>3.1939152900000001</v>
      </c>
      <c r="Q84" s="74">
        <v>0.284663</v>
      </c>
      <c r="R84" s="74">
        <v>2.90925229</v>
      </c>
      <c r="S84" s="74">
        <v>0</v>
      </c>
      <c r="T84" s="74">
        <v>0</v>
      </c>
      <c r="U84" s="73" t="s">
        <v>47</v>
      </c>
      <c r="V84" s="73" t="s">
        <v>47</v>
      </c>
      <c r="W84" s="73" t="s">
        <v>47</v>
      </c>
      <c r="X84" s="73" t="s">
        <v>47</v>
      </c>
      <c r="Y84" s="73" t="s">
        <v>47</v>
      </c>
      <c r="Z84" s="73" t="s">
        <v>47</v>
      </c>
      <c r="AA84" s="73" t="s">
        <v>47</v>
      </c>
      <c r="AB84" s="73" t="s">
        <v>47</v>
      </c>
      <c r="AC84" s="74">
        <f t="shared" ref="AC84:AD180" si="40">IF(F84=2024,H84,0)</f>
        <v>2.9249480000000001</v>
      </c>
      <c r="AD84" s="74">
        <f t="shared" si="40"/>
        <v>0</v>
      </c>
      <c r="AE84" s="73">
        <f t="shared" ref="AE84:AF180" si="41">IF(F84=2025,H84,0)</f>
        <v>0</v>
      </c>
      <c r="AF84" s="74">
        <f t="shared" si="41"/>
        <v>0</v>
      </c>
      <c r="AG84" s="76">
        <f t="shared" ref="AG84:AH180" si="42">IF(F84=2026,H84,0)</f>
        <v>0</v>
      </c>
      <c r="AH84" s="74">
        <f t="shared" si="42"/>
        <v>0</v>
      </c>
      <c r="AI84" s="74">
        <f t="shared" ref="AI84:AJ180" si="43">AC84+AE84+AG84</f>
        <v>2.9249480000000001</v>
      </c>
      <c r="AJ84" s="74">
        <f t="shared" si="43"/>
        <v>0</v>
      </c>
      <c r="AK84" s="75" t="str">
        <f>'[2]Ф2 '!CP84</f>
        <v>изменение состава имущества</v>
      </c>
    </row>
    <row r="85" spans="1:37" ht="36.75" customHeight="1" x14ac:dyDescent="0.25">
      <c r="A85" s="70" t="s">
        <v>140</v>
      </c>
      <c r="B85" s="71" t="str">
        <f>'[2]Ф2 '!B85</f>
        <v>КТП - 71 реконструкция ВЛ-0,4 кВ   ф. "Советская" г.Дальнереченск, с.Лазо</v>
      </c>
      <c r="C85" s="72" t="str">
        <f>'[2]Ф2 '!C85</f>
        <v>L_ДЭСК_024</v>
      </c>
      <c r="D85" s="73" t="s">
        <v>99</v>
      </c>
      <c r="E85" s="73">
        <f>'[2]Ф2 '!E85</f>
        <v>2024</v>
      </c>
      <c r="F85" s="73">
        <f>'[2]Ф2 '!F85</f>
        <v>2024</v>
      </c>
      <c r="G85" s="73">
        <f>'[2]Ф2 '!G85</f>
        <v>0</v>
      </c>
      <c r="H85" s="74">
        <f>'[2]Ф2 '!I85/1.2</f>
        <v>3.0411130000000002</v>
      </c>
      <c r="I85" s="74">
        <f>'[2]Ф2 '!K85/1.2</f>
        <v>0</v>
      </c>
      <c r="J85" s="73" t="s">
        <v>47</v>
      </c>
      <c r="K85" s="74">
        <v>3.0411129999999997</v>
      </c>
      <c r="L85" s="74">
        <v>0.27104400000000001</v>
      </c>
      <c r="M85" s="74">
        <v>2.7700689999999999</v>
      </c>
      <c r="N85" s="74">
        <v>0</v>
      </c>
      <c r="O85" s="74" t="s">
        <v>47</v>
      </c>
      <c r="P85" s="74">
        <f t="shared" ref="P85:P181" si="44">SUM(Q85:T85)</f>
        <v>3.3542111100000001</v>
      </c>
      <c r="Q85" s="74">
        <v>0.29894900000000002</v>
      </c>
      <c r="R85" s="74">
        <v>3.0552621100000001</v>
      </c>
      <c r="S85" s="74">
        <v>0</v>
      </c>
      <c r="T85" s="74">
        <v>0</v>
      </c>
      <c r="U85" s="73" t="s">
        <v>47</v>
      </c>
      <c r="V85" s="73" t="s">
        <v>47</v>
      </c>
      <c r="W85" s="73" t="s">
        <v>47</v>
      </c>
      <c r="X85" s="73" t="s">
        <v>47</v>
      </c>
      <c r="Y85" s="73" t="s">
        <v>47</v>
      </c>
      <c r="Z85" s="73" t="s">
        <v>47</v>
      </c>
      <c r="AA85" s="73" t="s">
        <v>47</v>
      </c>
      <c r="AB85" s="73" t="s">
        <v>47</v>
      </c>
      <c r="AC85" s="74">
        <f t="shared" si="40"/>
        <v>3.0411130000000002</v>
      </c>
      <c r="AD85" s="74">
        <f t="shared" si="40"/>
        <v>0</v>
      </c>
      <c r="AE85" s="73">
        <f t="shared" si="41"/>
        <v>0</v>
      </c>
      <c r="AF85" s="74">
        <f t="shared" si="41"/>
        <v>0</v>
      </c>
      <c r="AG85" s="76">
        <f t="shared" si="42"/>
        <v>0</v>
      </c>
      <c r="AH85" s="74">
        <f t="shared" si="42"/>
        <v>0</v>
      </c>
      <c r="AI85" s="74">
        <f t="shared" si="43"/>
        <v>3.0411130000000002</v>
      </c>
      <c r="AJ85" s="74">
        <f t="shared" si="43"/>
        <v>0</v>
      </c>
      <c r="AK85" s="75" t="str">
        <f>'[2]Ф2 '!CP85</f>
        <v>изменение состава имущества</v>
      </c>
    </row>
    <row r="86" spans="1:37" ht="36.75" customHeight="1" x14ac:dyDescent="0.25">
      <c r="A86" s="70" t="s">
        <v>141</v>
      </c>
      <c r="B86" s="71" t="str">
        <f>'[2]Ф2 '!B86</f>
        <v>КТП - 2  реконструкция ВЛ-0,4 кВ   ф."Огородная " с. Новопокровка, Красноармейский район</v>
      </c>
      <c r="C86" s="72" t="str">
        <f>'[2]Ф2 '!C86</f>
        <v>L_ДЭСК_025</v>
      </c>
      <c r="D86" s="73" t="s">
        <v>99</v>
      </c>
      <c r="E86" s="73">
        <f>'[2]Ф2 '!E86</f>
        <v>2024</v>
      </c>
      <c r="F86" s="73">
        <f>'[2]Ф2 '!F86</f>
        <v>2024</v>
      </c>
      <c r="G86" s="73">
        <v>2024</v>
      </c>
      <c r="H86" s="74">
        <f>'[2]Ф2 '!I86/1.2</f>
        <v>2.498669</v>
      </c>
      <c r="I86" s="74">
        <f>'[2]Ф2 '!K86/1.2</f>
        <v>2.8449538099999998</v>
      </c>
      <c r="J86" s="73" t="s">
        <v>47</v>
      </c>
      <c r="K86" s="74">
        <v>2.498669</v>
      </c>
      <c r="L86" s="74">
        <v>0.22269800000000001</v>
      </c>
      <c r="M86" s="74">
        <v>2.2759710000000002</v>
      </c>
      <c r="N86" s="74">
        <v>0</v>
      </c>
      <c r="O86" s="74" t="s">
        <v>47</v>
      </c>
      <c r="P86" s="74">
        <f t="shared" si="44"/>
        <v>2.8449528700000002</v>
      </c>
      <c r="Q86" s="74">
        <v>0.25356000000000001</v>
      </c>
      <c r="R86" s="74">
        <v>2.59139287</v>
      </c>
      <c r="S86" s="74">
        <v>0</v>
      </c>
      <c r="T86" s="74">
        <v>0</v>
      </c>
      <c r="U86" s="73" t="s">
        <v>47</v>
      </c>
      <c r="V86" s="73" t="s">
        <v>47</v>
      </c>
      <c r="W86" s="73" t="s">
        <v>47</v>
      </c>
      <c r="X86" s="73" t="s">
        <v>47</v>
      </c>
      <c r="Y86" s="73" t="s">
        <v>47</v>
      </c>
      <c r="Z86" s="73" t="s">
        <v>47</v>
      </c>
      <c r="AA86" s="73" t="s">
        <v>47</v>
      </c>
      <c r="AB86" s="73" t="s">
        <v>47</v>
      </c>
      <c r="AC86" s="74">
        <f t="shared" si="40"/>
        <v>2.498669</v>
      </c>
      <c r="AD86" s="74">
        <f t="shared" si="40"/>
        <v>2.8449538099999998</v>
      </c>
      <c r="AE86" s="73">
        <f t="shared" si="41"/>
        <v>0</v>
      </c>
      <c r="AF86" s="74">
        <f t="shared" si="41"/>
        <v>0</v>
      </c>
      <c r="AG86" s="76">
        <f t="shared" si="42"/>
        <v>0</v>
      </c>
      <c r="AH86" s="74">
        <f t="shared" si="42"/>
        <v>0</v>
      </c>
      <c r="AI86" s="74">
        <f t="shared" si="43"/>
        <v>2.498669</v>
      </c>
      <c r="AJ86" s="74">
        <f t="shared" si="43"/>
        <v>2.8449538099999998</v>
      </c>
      <c r="AK86" s="75" t="str">
        <f>'[2]Ф2 '!CP86</f>
        <v>изменение состава имущества</v>
      </c>
    </row>
    <row r="87" spans="1:37" ht="36.75" customHeight="1" x14ac:dyDescent="0.25">
      <c r="A87" s="70" t="s">
        <v>142</v>
      </c>
      <c r="B87" s="71" t="str">
        <f>'[2]Ф2 '!B87</f>
        <v xml:space="preserve">КТП - 2  реконструкция ВЛ-0,4 кВ  ф."Строителей " с. Новопокровка,Красноармейский район </v>
      </c>
      <c r="C87" s="72" t="str">
        <f>'[2]Ф2 '!C87</f>
        <v>L_ДЭСК_026</v>
      </c>
      <c r="D87" s="73" t="s">
        <v>99</v>
      </c>
      <c r="E87" s="73">
        <f>'[2]Ф2 '!E87</f>
        <v>2024</v>
      </c>
      <c r="F87" s="73">
        <f>'[2]Ф2 '!F87</f>
        <v>2024</v>
      </c>
      <c r="G87" s="73">
        <v>2024</v>
      </c>
      <c r="H87" s="74">
        <f>'[2]Ф2 '!I87/1.2</f>
        <v>2.7034390000000004</v>
      </c>
      <c r="I87" s="74">
        <f>'[2]Ф2 '!K87/1.2</f>
        <v>3.35202548</v>
      </c>
      <c r="J87" s="73" t="s">
        <v>47</v>
      </c>
      <c r="K87" s="74">
        <v>2.7034389999999999</v>
      </c>
      <c r="L87" s="74">
        <v>0.240948</v>
      </c>
      <c r="M87" s="74">
        <v>2.462491</v>
      </c>
      <c r="N87" s="74">
        <v>0</v>
      </c>
      <c r="O87" s="74" t="s">
        <v>47</v>
      </c>
      <c r="P87" s="74">
        <f t="shared" si="44"/>
        <v>3.3520249800000004</v>
      </c>
      <c r="Q87" s="74">
        <v>0.29875400000000002</v>
      </c>
      <c r="R87" s="74">
        <v>3.0532709800000002</v>
      </c>
      <c r="S87" s="74">
        <v>0</v>
      </c>
      <c r="T87" s="74">
        <v>0</v>
      </c>
      <c r="U87" s="73" t="s">
        <v>47</v>
      </c>
      <c r="V87" s="73" t="s">
        <v>47</v>
      </c>
      <c r="W87" s="73" t="s">
        <v>47</v>
      </c>
      <c r="X87" s="73" t="s">
        <v>47</v>
      </c>
      <c r="Y87" s="73" t="s">
        <v>47</v>
      </c>
      <c r="Z87" s="73" t="s">
        <v>47</v>
      </c>
      <c r="AA87" s="73" t="s">
        <v>47</v>
      </c>
      <c r="AB87" s="73" t="s">
        <v>47</v>
      </c>
      <c r="AC87" s="74">
        <f t="shared" si="40"/>
        <v>2.7034390000000004</v>
      </c>
      <c r="AD87" s="74">
        <f t="shared" si="40"/>
        <v>3.35202548</v>
      </c>
      <c r="AE87" s="73">
        <f t="shared" si="41"/>
        <v>0</v>
      </c>
      <c r="AF87" s="74">
        <f t="shared" si="41"/>
        <v>0</v>
      </c>
      <c r="AG87" s="76">
        <f t="shared" si="42"/>
        <v>0</v>
      </c>
      <c r="AH87" s="74">
        <f t="shared" si="42"/>
        <v>0</v>
      </c>
      <c r="AI87" s="74">
        <f t="shared" si="43"/>
        <v>2.7034390000000004</v>
      </c>
      <c r="AJ87" s="74">
        <f t="shared" si="43"/>
        <v>3.35202548</v>
      </c>
      <c r="AK87" s="75" t="str">
        <f>'[2]Ф2 '!CP87</f>
        <v>изменение состава имущества</v>
      </c>
    </row>
    <row r="88" spans="1:37" ht="36.75" customHeight="1" x14ac:dyDescent="0.25">
      <c r="A88" s="70" t="s">
        <v>143</v>
      </c>
      <c r="B88" s="71" t="str">
        <f>'[2]Ф2 '!B88</f>
        <v>ТП - 15 реконструкция ВЛ-0,4 кВ "ЛДК" ф."Репина " г.Дальнереченск</v>
      </c>
      <c r="C88" s="72" t="str">
        <f>'[2]Ф2 '!C88</f>
        <v>L_ДЭСК_027</v>
      </c>
      <c r="D88" s="73" t="s">
        <v>99</v>
      </c>
      <c r="E88" s="73">
        <f>'[2]Ф2 '!E88</f>
        <v>2024</v>
      </c>
      <c r="F88" s="73">
        <f>'[2]Ф2 '!F88</f>
        <v>2024</v>
      </c>
      <c r="G88" s="73">
        <f>'[2]Ф2 '!G88</f>
        <v>0</v>
      </c>
      <c r="H88" s="74">
        <f>'[2]Ф2 '!I88/1.2</f>
        <v>2.5717210000000001</v>
      </c>
      <c r="I88" s="74">
        <f>'[2]Ф2 '!K88/1.2</f>
        <v>0</v>
      </c>
      <c r="J88" s="73" t="s">
        <v>47</v>
      </c>
      <c r="K88" s="74">
        <v>2.5717209999999997</v>
      </c>
      <c r="L88" s="74">
        <v>0.229208</v>
      </c>
      <c r="M88" s="74">
        <v>2.3425129999999998</v>
      </c>
      <c r="N88" s="74">
        <v>0</v>
      </c>
      <c r="O88" s="74" t="s">
        <v>47</v>
      </c>
      <c r="P88" s="74">
        <f t="shared" si="44"/>
        <v>2.6005406</v>
      </c>
      <c r="Q88" s="74">
        <v>0.23177800000000001</v>
      </c>
      <c r="R88" s="74">
        <v>2.3687626000000002</v>
      </c>
      <c r="S88" s="74">
        <v>0</v>
      </c>
      <c r="T88" s="74">
        <v>0</v>
      </c>
      <c r="U88" s="73" t="s">
        <v>47</v>
      </c>
      <c r="V88" s="73" t="s">
        <v>47</v>
      </c>
      <c r="W88" s="73" t="s">
        <v>47</v>
      </c>
      <c r="X88" s="73" t="s">
        <v>47</v>
      </c>
      <c r="Y88" s="73" t="s">
        <v>47</v>
      </c>
      <c r="Z88" s="73" t="s">
        <v>47</v>
      </c>
      <c r="AA88" s="73" t="s">
        <v>47</v>
      </c>
      <c r="AB88" s="73" t="s">
        <v>47</v>
      </c>
      <c r="AC88" s="74">
        <f t="shared" si="40"/>
        <v>2.5717210000000001</v>
      </c>
      <c r="AD88" s="74">
        <f t="shared" si="40"/>
        <v>0</v>
      </c>
      <c r="AE88" s="73">
        <f t="shared" si="41"/>
        <v>0</v>
      </c>
      <c r="AF88" s="74">
        <f t="shared" si="41"/>
        <v>0</v>
      </c>
      <c r="AG88" s="76">
        <f t="shared" si="42"/>
        <v>0</v>
      </c>
      <c r="AH88" s="74">
        <f t="shared" si="42"/>
        <v>0</v>
      </c>
      <c r="AI88" s="74">
        <f t="shared" si="43"/>
        <v>2.5717210000000001</v>
      </c>
      <c r="AJ88" s="74">
        <f t="shared" si="43"/>
        <v>0</v>
      </c>
      <c r="AK88" s="75" t="str">
        <f>'[2]Ф2 '!CP88</f>
        <v>изменение состава имущества</v>
      </c>
    </row>
    <row r="89" spans="1:37" ht="36.75" customHeight="1" x14ac:dyDescent="0.25">
      <c r="A89" s="70" t="s">
        <v>144</v>
      </c>
      <c r="B89" s="71" t="str">
        <f>'[2]Ф2 '!B89</f>
        <v>КТП - 13 реконструкция ВЛ-0,4 кВ   ф."Баня" г.Дальнереченск</v>
      </c>
      <c r="C89" s="72" t="str">
        <f>'[2]Ф2 '!C89</f>
        <v>L_ДЭСК_031</v>
      </c>
      <c r="D89" s="73" t="s">
        <v>99</v>
      </c>
      <c r="E89" s="73">
        <f>'[2]Ф2 '!E89</f>
        <v>2024</v>
      </c>
      <c r="F89" s="73">
        <f>'[2]Ф2 '!F89</f>
        <v>2024</v>
      </c>
      <c r="G89" s="73">
        <f>'[2]Ф2 '!G89</f>
        <v>0</v>
      </c>
      <c r="H89" s="74">
        <f>'[2]Ф2 '!I89/1.2</f>
        <v>1.1551400000000001</v>
      </c>
      <c r="I89" s="74">
        <f>'[2]Ф2 '!K89/1.2</f>
        <v>0</v>
      </c>
      <c r="J89" s="73" t="s">
        <v>47</v>
      </c>
      <c r="K89" s="74">
        <v>1.1551400000000001</v>
      </c>
      <c r="L89" s="74">
        <v>0.102954</v>
      </c>
      <c r="M89" s="74">
        <v>1.0521860000000001</v>
      </c>
      <c r="N89" s="74">
        <v>0</v>
      </c>
      <c r="O89" s="74" t="s">
        <v>47</v>
      </c>
      <c r="P89" s="74">
        <f t="shared" si="44"/>
        <v>1.27643134</v>
      </c>
      <c r="Q89" s="74">
        <v>0.113764</v>
      </c>
      <c r="R89" s="74">
        <v>1.16266734</v>
      </c>
      <c r="S89" s="74">
        <v>0</v>
      </c>
      <c r="T89" s="74">
        <v>0</v>
      </c>
      <c r="U89" s="73" t="s">
        <v>47</v>
      </c>
      <c r="V89" s="73" t="s">
        <v>47</v>
      </c>
      <c r="W89" s="73" t="s">
        <v>47</v>
      </c>
      <c r="X89" s="73" t="s">
        <v>47</v>
      </c>
      <c r="Y89" s="73" t="s">
        <v>47</v>
      </c>
      <c r="Z89" s="73" t="s">
        <v>47</v>
      </c>
      <c r="AA89" s="73" t="s">
        <v>47</v>
      </c>
      <c r="AB89" s="73" t="s">
        <v>47</v>
      </c>
      <c r="AC89" s="74">
        <f t="shared" si="40"/>
        <v>1.1551400000000001</v>
      </c>
      <c r="AD89" s="74">
        <f t="shared" si="40"/>
        <v>0</v>
      </c>
      <c r="AE89" s="73">
        <f t="shared" si="41"/>
        <v>0</v>
      </c>
      <c r="AF89" s="74">
        <f t="shared" si="41"/>
        <v>0</v>
      </c>
      <c r="AG89" s="76">
        <f t="shared" si="42"/>
        <v>0</v>
      </c>
      <c r="AH89" s="74">
        <f t="shared" si="42"/>
        <v>0</v>
      </c>
      <c r="AI89" s="74">
        <f t="shared" si="43"/>
        <v>1.1551400000000001</v>
      </c>
      <c r="AJ89" s="74">
        <f t="shared" si="43"/>
        <v>0</v>
      </c>
      <c r="AK89" s="75" t="str">
        <f>'[2]Ф2 '!CP89</f>
        <v>изменение состава имущества</v>
      </c>
    </row>
    <row r="90" spans="1:37" ht="43.15" customHeight="1" x14ac:dyDescent="0.25">
      <c r="A90" s="70" t="s">
        <v>145</v>
      </c>
      <c r="B90" s="71" t="str">
        <f>'[2]Ф2 '!B90</f>
        <v>КТП - 64 реконструкция ВЛ-0,4 кВ   ф "Ленина-Калинина" г.Дальнереченск, с.Лазо</v>
      </c>
      <c r="C90" s="72" t="str">
        <f>'[2]Ф2 '!C90</f>
        <v>L_ДЭСК_011</v>
      </c>
      <c r="D90" s="73" t="s">
        <v>99</v>
      </c>
      <c r="E90" s="73">
        <f>'[2]Ф2 '!E90</f>
        <v>2024</v>
      </c>
      <c r="F90" s="73">
        <f>'[2]Ф2 '!F90</f>
        <v>2024</v>
      </c>
      <c r="G90" s="73">
        <f>'[2]Ф2 '!G90</f>
        <v>2024</v>
      </c>
      <c r="H90" s="74">
        <f>'[2]Ф2 '!I90/1.2</f>
        <v>3.2734740000000002</v>
      </c>
      <c r="I90" s="74">
        <f>'[2]Ф2 '!K90/1.2</f>
        <v>3.3464286799999998</v>
      </c>
      <c r="J90" s="73" t="s">
        <v>47</v>
      </c>
      <c r="K90" s="74">
        <v>3.2734740000000002</v>
      </c>
      <c r="L90" s="74">
        <v>0.29175400000000001</v>
      </c>
      <c r="M90" s="74">
        <v>2.9817200000000001</v>
      </c>
      <c r="N90" s="74">
        <v>0</v>
      </c>
      <c r="O90" s="74" t="s">
        <v>47</v>
      </c>
      <c r="P90" s="74">
        <f t="shared" si="44"/>
        <v>3.346428</v>
      </c>
      <c r="Q90" s="74">
        <v>0.29825499999999999</v>
      </c>
      <c r="R90" s="74">
        <v>3.0481729999999998</v>
      </c>
      <c r="S90" s="74">
        <v>0</v>
      </c>
      <c r="T90" s="74">
        <v>0</v>
      </c>
      <c r="U90" s="73" t="s">
        <v>47</v>
      </c>
      <c r="V90" s="73" t="s">
        <v>47</v>
      </c>
      <c r="W90" s="73" t="s">
        <v>47</v>
      </c>
      <c r="X90" s="73" t="s">
        <v>47</v>
      </c>
      <c r="Y90" s="73" t="s">
        <v>47</v>
      </c>
      <c r="Z90" s="73" t="s">
        <v>47</v>
      </c>
      <c r="AA90" s="73" t="s">
        <v>47</v>
      </c>
      <c r="AB90" s="73" t="s">
        <v>47</v>
      </c>
      <c r="AC90" s="74">
        <f t="shared" si="40"/>
        <v>3.2734740000000002</v>
      </c>
      <c r="AD90" s="74">
        <f t="shared" si="40"/>
        <v>3.3464286799999998</v>
      </c>
      <c r="AE90" s="73">
        <f t="shared" si="41"/>
        <v>0</v>
      </c>
      <c r="AF90" s="74">
        <f t="shared" si="41"/>
        <v>0</v>
      </c>
      <c r="AG90" s="76">
        <f t="shared" si="42"/>
        <v>0</v>
      </c>
      <c r="AH90" s="74">
        <f t="shared" si="42"/>
        <v>0</v>
      </c>
      <c r="AI90" s="74">
        <f t="shared" si="43"/>
        <v>3.2734740000000002</v>
      </c>
      <c r="AJ90" s="74">
        <f t="shared" si="43"/>
        <v>3.3464286799999998</v>
      </c>
      <c r="AK90" s="75" t="str">
        <f>'[2]Ф2 '!CP90</f>
        <v>изменение состава имущества</v>
      </c>
    </row>
    <row r="91" spans="1:37" ht="48" customHeight="1" x14ac:dyDescent="0.25">
      <c r="A91" s="70" t="s">
        <v>146</v>
      </c>
      <c r="B91" s="71" t="str">
        <f>'[2]Ф2 '!B91</f>
        <v>КТП - 64 реконструкция ВЛ-0,4 кВ   ф "Ленина-Мелехина" г.Дальнереченск, с.Лазо</v>
      </c>
      <c r="C91" s="72" t="str">
        <f>'[2]Ф2 '!C91</f>
        <v>L_ДЭСК_012</v>
      </c>
      <c r="D91" s="73" t="s">
        <v>99</v>
      </c>
      <c r="E91" s="73">
        <f>'[2]Ф2 '!E91</f>
        <v>2024</v>
      </c>
      <c r="F91" s="73">
        <f>'[2]Ф2 '!F91</f>
        <v>2024</v>
      </c>
      <c r="G91" s="73">
        <f>'[2]Ф2 '!G91</f>
        <v>2024</v>
      </c>
      <c r="H91" s="74">
        <f>'[2]Ф2 '!I91/1.2</f>
        <v>2.360042</v>
      </c>
      <c r="I91" s="74">
        <f>'[2]Ф2 '!K91/1.2</f>
        <v>2.6962144499999998</v>
      </c>
      <c r="J91" s="73" t="s">
        <v>47</v>
      </c>
      <c r="K91" s="74">
        <v>2.360042</v>
      </c>
      <c r="L91" s="74">
        <v>0.210342</v>
      </c>
      <c r="M91" s="74">
        <v>2.1497000000000002</v>
      </c>
      <c r="N91" s="74">
        <v>0</v>
      </c>
      <c r="O91" s="74" t="s">
        <v>47</v>
      </c>
      <c r="P91" s="74">
        <f t="shared" si="44"/>
        <v>2.69621413</v>
      </c>
      <c r="Q91" s="74">
        <v>0.24030399999999999</v>
      </c>
      <c r="R91" s="74">
        <v>2.4559101299999999</v>
      </c>
      <c r="S91" s="74">
        <v>0</v>
      </c>
      <c r="T91" s="74">
        <v>0</v>
      </c>
      <c r="U91" s="73" t="s">
        <v>47</v>
      </c>
      <c r="V91" s="73" t="s">
        <v>47</v>
      </c>
      <c r="W91" s="73" t="s">
        <v>47</v>
      </c>
      <c r="X91" s="73" t="s">
        <v>47</v>
      </c>
      <c r="Y91" s="73" t="s">
        <v>47</v>
      </c>
      <c r="Z91" s="73" t="s">
        <v>47</v>
      </c>
      <c r="AA91" s="73" t="s">
        <v>47</v>
      </c>
      <c r="AB91" s="73" t="s">
        <v>47</v>
      </c>
      <c r="AC91" s="74">
        <f t="shared" si="40"/>
        <v>2.360042</v>
      </c>
      <c r="AD91" s="74">
        <f t="shared" si="40"/>
        <v>2.6962144499999998</v>
      </c>
      <c r="AE91" s="73">
        <f t="shared" si="41"/>
        <v>0</v>
      </c>
      <c r="AF91" s="74">
        <f t="shared" si="41"/>
        <v>0</v>
      </c>
      <c r="AG91" s="76">
        <f t="shared" si="42"/>
        <v>0</v>
      </c>
      <c r="AH91" s="74">
        <f t="shared" si="42"/>
        <v>0</v>
      </c>
      <c r="AI91" s="74">
        <f t="shared" si="43"/>
        <v>2.360042</v>
      </c>
      <c r="AJ91" s="74">
        <f t="shared" si="43"/>
        <v>2.6962144499999998</v>
      </c>
      <c r="AK91" s="75" t="str">
        <f>'[2]Ф2 '!CP91</f>
        <v>изменение состава имущества</v>
      </c>
    </row>
    <row r="92" spans="1:37" ht="32.25" customHeight="1" x14ac:dyDescent="0.25">
      <c r="A92" s="70" t="s">
        <v>147</v>
      </c>
      <c r="B92" s="71" t="str">
        <f>'[2]Ф2 '!B92</f>
        <v>КТП - 10 реконструкция ВЛ-0,4 кВ   "ЛДК" ф."Юбилейная"  г.Дальнереченск</v>
      </c>
      <c r="C92" s="72" t="str">
        <f>'[2]Ф2 '!C92</f>
        <v>L_ДЭСК_013</v>
      </c>
      <c r="D92" s="73" t="s">
        <v>99</v>
      </c>
      <c r="E92" s="73">
        <f>'[2]Ф2 '!E92</f>
        <v>2024</v>
      </c>
      <c r="F92" s="73">
        <f>'[2]Ф2 '!F92</f>
        <v>2024</v>
      </c>
      <c r="G92" s="73">
        <f>'[2]Ф2 '!G92</f>
        <v>0</v>
      </c>
      <c r="H92" s="74">
        <f>'[2]Ф2 '!I92/1.2</f>
        <v>1.567439</v>
      </c>
      <c r="I92" s="74">
        <f>'[2]Ф2 '!K92/1.2</f>
        <v>0</v>
      </c>
      <c r="J92" s="73" t="s">
        <v>47</v>
      </c>
      <c r="K92" s="74">
        <v>1.567439</v>
      </c>
      <c r="L92" s="74">
        <v>0.13969999999999999</v>
      </c>
      <c r="M92" s="74">
        <v>1.4277390000000001</v>
      </c>
      <c r="N92" s="74">
        <v>0</v>
      </c>
      <c r="O92" s="74" t="s">
        <v>47</v>
      </c>
      <c r="P92" s="74">
        <f t="shared" si="44"/>
        <v>1.67095401</v>
      </c>
      <c r="Q92" s="74">
        <v>0.148926</v>
      </c>
      <c r="R92" s="74">
        <v>1.5220280100000001</v>
      </c>
      <c r="S92" s="74">
        <v>0</v>
      </c>
      <c r="T92" s="74">
        <v>0</v>
      </c>
      <c r="U92" s="73" t="s">
        <v>47</v>
      </c>
      <c r="V92" s="73" t="s">
        <v>47</v>
      </c>
      <c r="W92" s="73" t="s">
        <v>47</v>
      </c>
      <c r="X92" s="73" t="s">
        <v>47</v>
      </c>
      <c r="Y92" s="73" t="s">
        <v>47</v>
      </c>
      <c r="Z92" s="73" t="s">
        <v>47</v>
      </c>
      <c r="AA92" s="73" t="s">
        <v>47</v>
      </c>
      <c r="AB92" s="73" t="s">
        <v>47</v>
      </c>
      <c r="AC92" s="74">
        <f t="shared" si="40"/>
        <v>1.567439</v>
      </c>
      <c r="AD92" s="74">
        <f t="shared" si="40"/>
        <v>0</v>
      </c>
      <c r="AE92" s="73">
        <f t="shared" si="41"/>
        <v>0</v>
      </c>
      <c r="AF92" s="74">
        <f t="shared" si="41"/>
        <v>0</v>
      </c>
      <c r="AG92" s="76">
        <f t="shared" si="42"/>
        <v>0</v>
      </c>
      <c r="AH92" s="74">
        <f t="shared" si="42"/>
        <v>0</v>
      </c>
      <c r="AI92" s="74">
        <f t="shared" si="43"/>
        <v>1.567439</v>
      </c>
      <c r="AJ92" s="74">
        <f t="shared" si="43"/>
        <v>0</v>
      </c>
      <c r="AK92" s="75" t="str">
        <f>'[2]Ф2 '!CP92</f>
        <v>изменение состава имущества</v>
      </c>
    </row>
    <row r="93" spans="1:37" ht="32.25" customHeight="1" x14ac:dyDescent="0.25">
      <c r="A93" s="70" t="s">
        <v>148</v>
      </c>
      <c r="B93" s="71" t="str">
        <f>'[2]Ф2 '!B93</f>
        <v>КТП - 10 реконструкция ВЛ-0,4 кВ  КТП № 10 "ЛДК" ф."Мелиоративная"  г.Дальнереченск</v>
      </c>
      <c r="C93" s="72" t="str">
        <f>'[2]Ф2 '!C93</f>
        <v>L_ДЭСК_014</v>
      </c>
      <c r="D93" s="73" t="s">
        <v>99</v>
      </c>
      <c r="E93" s="73">
        <f>'[2]Ф2 '!E93</f>
        <v>2024</v>
      </c>
      <c r="F93" s="73">
        <f>'[2]Ф2 '!F93</f>
        <v>2024</v>
      </c>
      <c r="G93" s="73">
        <f>'[2]Ф2 '!G93</f>
        <v>0</v>
      </c>
      <c r="H93" s="74">
        <f>'[2]Ф2 '!I93/1.2</f>
        <v>1.9598389999999999</v>
      </c>
      <c r="I93" s="74">
        <f>'[2]Ф2 '!K93/1.2</f>
        <v>0</v>
      </c>
      <c r="J93" s="73" t="s">
        <v>47</v>
      </c>
      <c r="K93" s="74">
        <v>1.9598389999999999</v>
      </c>
      <c r="L93" s="74">
        <v>0.174674</v>
      </c>
      <c r="M93" s="74">
        <v>1.7851649999999999</v>
      </c>
      <c r="N93" s="74">
        <v>0</v>
      </c>
      <c r="O93" s="74" t="s">
        <v>47</v>
      </c>
      <c r="P93" s="74">
        <f t="shared" si="44"/>
        <v>2.1703779999999999</v>
      </c>
      <c r="Q93" s="74">
        <v>0.193438</v>
      </c>
      <c r="R93" s="74">
        <v>1.9769399999999999</v>
      </c>
      <c r="S93" s="74">
        <v>0</v>
      </c>
      <c r="T93" s="74">
        <v>0</v>
      </c>
      <c r="U93" s="73" t="s">
        <v>47</v>
      </c>
      <c r="V93" s="73" t="s">
        <v>47</v>
      </c>
      <c r="W93" s="73" t="s">
        <v>47</v>
      </c>
      <c r="X93" s="73" t="s">
        <v>47</v>
      </c>
      <c r="Y93" s="73" t="s">
        <v>47</v>
      </c>
      <c r="Z93" s="73" t="s">
        <v>47</v>
      </c>
      <c r="AA93" s="73" t="s">
        <v>47</v>
      </c>
      <c r="AB93" s="73" t="s">
        <v>47</v>
      </c>
      <c r="AC93" s="74">
        <f t="shared" si="40"/>
        <v>1.9598389999999999</v>
      </c>
      <c r="AD93" s="74">
        <f t="shared" si="40"/>
        <v>0</v>
      </c>
      <c r="AE93" s="73">
        <f t="shared" si="41"/>
        <v>0</v>
      </c>
      <c r="AF93" s="74">
        <f t="shared" si="41"/>
        <v>0</v>
      </c>
      <c r="AG93" s="76">
        <f t="shared" si="42"/>
        <v>0</v>
      </c>
      <c r="AH93" s="74">
        <f t="shared" si="42"/>
        <v>0</v>
      </c>
      <c r="AI93" s="74">
        <f t="shared" si="43"/>
        <v>1.9598389999999999</v>
      </c>
      <c r="AJ93" s="74">
        <f t="shared" si="43"/>
        <v>0</v>
      </c>
      <c r="AK93" s="75" t="str">
        <f>'[2]Ф2 '!CP93</f>
        <v>изменение состава имущества</v>
      </c>
    </row>
    <row r="94" spans="1:37" ht="32.25" customHeight="1" x14ac:dyDescent="0.25">
      <c r="A94" s="70" t="s">
        <v>149</v>
      </c>
      <c r="B94" s="71" t="str">
        <f>'[2]Ф2 '!B94</f>
        <v xml:space="preserve">КТП - 46 реконструкция ВЛ-0,4 кВ   ф. "пер. Восточный" г.Дальнереченск </v>
      </c>
      <c r="C94" s="72" t="str">
        <f>'[2]Ф2 '!C94</f>
        <v>L_ДЭСК_015</v>
      </c>
      <c r="D94" s="73" t="s">
        <v>99</v>
      </c>
      <c r="E94" s="73">
        <f>'[2]Ф2 '!E94</f>
        <v>2024</v>
      </c>
      <c r="F94" s="73">
        <f>'[2]Ф2 '!F94</f>
        <v>2024</v>
      </c>
      <c r="G94" s="73">
        <f>'[2]Ф2 '!G94</f>
        <v>0</v>
      </c>
      <c r="H94" s="74">
        <f>'[2]Ф2 '!I94/1.2</f>
        <v>1.9333333333333333</v>
      </c>
      <c r="I94" s="74">
        <f>'[2]Ф2 '!K94/1.2</f>
        <v>0</v>
      </c>
      <c r="J94" s="73" t="s">
        <v>47</v>
      </c>
      <c r="K94" s="74">
        <v>1.932315</v>
      </c>
      <c r="L94" s="74">
        <v>0.17222000000000001</v>
      </c>
      <c r="M94" s="74">
        <v>1.760095</v>
      </c>
      <c r="N94" s="74">
        <v>0</v>
      </c>
      <c r="O94" s="74" t="s">
        <v>47</v>
      </c>
      <c r="P94" s="74">
        <f t="shared" si="44"/>
        <v>0</v>
      </c>
      <c r="Q94" s="74">
        <v>0</v>
      </c>
      <c r="R94" s="74">
        <v>0</v>
      </c>
      <c r="S94" s="74">
        <v>0</v>
      </c>
      <c r="T94" s="74">
        <v>0</v>
      </c>
      <c r="U94" s="73" t="s">
        <v>47</v>
      </c>
      <c r="V94" s="73" t="s">
        <v>47</v>
      </c>
      <c r="W94" s="73" t="s">
        <v>47</v>
      </c>
      <c r="X94" s="73" t="s">
        <v>47</v>
      </c>
      <c r="Y94" s="73" t="s">
        <v>47</v>
      </c>
      <c r="Z94" s="73" t="s">
        <v>47</v>
      </c>
      <c r="AA94" s="73" t="s">
        <v>47</v>
      </c>
      <c r="AB94" s="73" t="s">
        <v>47</v>
      </c>
      <c r="AC94" s="74">
        <f t="shared" si="40"/>
        <v>1.9333333333333333</v>
      </c>
      <c r="AD94" s="74">
        <f t="shared" si="40"/>
        <v>0</v>
      </c>
      <c r="AE94" s="73">
        <f t="shared" si="41"/>
        <v>0</v>
      </c>
      <c r="AF94" s="74">
        <f t="shared" si="41"/>
        <v>0</v>
      </c>
      <c r="AG94" s="76">
        <f t="shared" si="42"/>
        <v>0</v>
      </c>
      <c r="AH94" s="74">
        <f t="shared" si="42"/>
        <v>0</v>
      </c>
      <c r="AI94" s="74">
        <f t="shared" si="43"/>
        <v>1.9333333333333333</v>
      </c>
      <c r="AJ94" s="74">
        <f t="shared" si="43"/>
        <v>0</v>
      </c>
      <c r="AK94" s="75" t="str">
        <f>'[2]Ф2 '!CP94</f>
        <v>изменение состава имущества</v>
      </c>
    </row>
    <row r="95" spans="1:37" ht="32.25" customHeight="1" x14ac:dyDescent="0.25">
      <c r="A95" s="70" t="s">
        <v>150</v>
      </c>
      <c r="B95" s="71" t="str">
        <f>'[2]Ф2 '!B95</f>
        <v>КТП -  46  реконструкция ВЛ-0,4 кВ   ф. "Ворошилова"  г.Дальнереченск</v>
      </c>
      <c r="C95" s="72" t="str">
        <f>'[2]Ф2 '!C95</f>
        <v>L_ДЭСК_016</v>
      </c>
      <c r="D95" s="73" t="s">
        <v>99</v>
      </c>
      <c r="E95" s="73">
        <f>'[2]Ф2 '!E95</f>
        <v>2024</v>
      </c>
      <c r="F95" s="73">
        <f>'[2]Ф2 '!F95</f>
        <v>2024</v>
      </c>
      <c r="G95" s="73">
        <v>2024</v>
      </c>
      <c r="H95" s="74">
        <f>'[2]Ф2 '!I95/1.2</f>
        <v>1.3355600000000001</v>
      </c>
      <c r="I95" s="74">
        <f>'[2]Ф2 '!K95/1.2</f>
        <v>1.5128792600000001</v>
      </c>
      <c r="J95" s="73" t="s">
        <v>47</v>
      </c>
      <c r="K95" s="74">
        <v>1.3355600000000001</v>
      </c>
      <c r="L95" s="74">
        <v>0.119034</v>
      </c>
      <c r="M95" s="74">
        <v>1.216526</v>
      </c>
      <c r="N95" s="74">
        <v>0</v>
      </c>
      <c r="O95" s="74" t="s">
        <v>47</v>
      </c>
      <c r="P95" s="74">
        <f t="shared" si="44"/>
        <v>1.51287854</v>
      </c>
      <c r="Q95" s="74">
        <v>0.13483700000000001</v>
      </c>
      <c r="R95" s="74">
        <v>1.3780415399999999</v>
      </c>
      <c r="S95" s="74">
        <v>0</v>
      </c>
      <c r="T95" s="74">
        <v>0</v>
      </c>
      <c r="U95" s="73" t="s">
        <v>47</v>
      </c>
      <c r="V95" s="73" t="s">
        <v>47</v>
      </c>
      <c r="W95" s="73" t="s">
        <v>47</v>
      </c>
      <c r="X95" s="73" t="s">
        <v>47</v>
      </c>
      <c r="Y95" s="73" t="s">
        <v>47</v>
      </c>
      <c r="Z95" s="73" t="s">
        <v>47</v>
      </c>
      <c r="AA95" s="73" t="s">
        <v>47</v>
      </c>
      <c r="AB95" s="73" t="s">
        <v>47</v>
      </c>
      <c r="AC95" s="74">
        <f t="shared" si="40"/>
        <v>1.3355600000000001</v>
      </c>
      <c r="AD95" s="74">
        <f t="shared" si="40"/>
        <v>1.5128792600000001</v>
      </c>
      <c r="AE95" s="73">
        <f t="shared" si="41"/>
        <v>0</v>
      </c>
      <c r="AF95" s="74">
        <f t="shared" si="41"/>
        <v>0</v>
      </c>
      <c r="AG95" s="76">
        <f t="shared" si="42"/>
        <v>0</v>
      </c>
      <c r="AH95" s="74">
        <f t="shared" si="42"/>
        <v>0</v>
      </c>
      <c r="AI95" s="74">
        <f t="shared" si="43"/>
        <v>1.3355600000000001</v>
      </c>
      <c r="AJ95" s="74">
        <f t="shared" si="43"/>
        <v>1.5128792600000001</v>
      </c>
      <c r="AK95" s="75" t="str">
        <f>'[2]Ф2 '!CP95</f>
        <v>изменение состава имущества</v>
      </c>
    </row>
    <row r="96" spans="1:37" ht="32.25" customHeight="1" x14ac:dyDescent="0.25">
      <c r="A96" s="70" t="s">
        <v>151</v>
      </c>
      <c r="B96" s="71" t="str">
        <f>'[2]Ф2 '!B96</f>
        <v>Реконструкция ВЛ-0,4(0,23)кВ в ВЛИ-0,4кВ ТП-16 ф. "Магазин-Севастопольская" г.Артем</v>
      </c>
      <c r="C96" s="72" t="str">
        <f>'[2]Ф2 '!C96</f>
        <v>N_ДЭСК_001</v>
      </c>
      <c r="D96" s="73" t="s">
        <v>99</v>
      </c>
      <c r="E96" s="73">
        <f>'[2]Ф2 '!E96</f>
        <v>2025</v>
      </c>
      <c r="F96" s="73">
        <f>'[2]Ф2 '!F96</f>
        <v>2024</v>
      </c>
      <c r="G96" s="73">
        <f>'[2]Ф2 '!G96</f>
        <v>2025</v>
      </c>
      <c r="H96" s="74">
        <f>'[2]Ф2 '!I96/1.2</f>
        <v>0.97559200000000001</v>
      </c>
      <c r="I96" s="74">
        <f>'[2]Ф2 '!K96/1.2</f>
        <v>0.71733588999999998</v>
      </c>
      <c r="J96" s="73" t="s">
        <v>47</v>
      </c>
      <c r="K96" s="74">
        <v>0.97559200000000001</v>
      </c>
      <c r="L96" s="74">
        <v>8.6952000000000002E-2</v>
      </c>
      <c r="M96" s="74">
        <v>0.88863999999999999</v>
      </c>
      <c r="N96" s="74">
        <v>0</v>
      </c>
      <c r="O96" s="74" t="s">
        <v>47</v>
      </c>
      <c r="P96" s="74">
        <f t="shared" si="44"/>
        <v>0.71733521</v>
      </c>
      <c r="Q96" s="74">
        <v>6.3933000000000004E-2</v>
      </c>
      <c r="R96" s="74">
        <v>0.65340220999999998</v>
      </c>
      <c r="S96" s="74">
        <v>0</v>
      </c>
      <c r="T96" s="74">
        <v>0</v>
      </c>
      <c r="U96" s="73" t="s">
        <v>47</v>
      </c>
      <c r="V96" s="73" t="s">
        <v>47</v>
      </c>
      <c r="W96" s="73" t="s">
        <v>47</v>
      </c>
      <c r="X96" s="73" t="s">
        <v>47</v>
      </c>
      <c r="Y96" s="73" t="s">
        <v>47</v>
      </c>
      <c r="Z96" s="73" t="s">
        <v>47</v>
      </c>
      <c r="AA96" s="73" t="s">
        <v>47</v>
      </c>
      <c r="AB96" s="73" t="s">
        <v>47</v>
      </c>
      <c r="AC96" s="74">
        <f t="shared" si="40"/>
        <v>0.97559200000000001</v>
      </c>
      <c r="AD96" s="74">
        <f t="shared" si="40"/>
        <v>0</v>
      </c>
      <c r="AE96" s="73">
        <f t="shared" si="41"/>
        <v>0</v>
      </c>
      <c r="AF96" s="74">
        <f t="shared" si="41"/>
        <v>0.71733588999999998</v>
      </c>
      <c r="AG96" s="76">
        <f t="shared" si="42"/>
        <v>0</v>
      </c>
      <c r="AH96" s="74">
        <f t="shared" si="42"/>
        <v>0</v>
      </c>
      <c r="AI96" s="74">
        <f t="shared" si="43"/>
        <v>0.97559200000000001</v>
      </c>
      <c r="AJ96" s="74">
        <f t="shared" si="43"/>
        <v>0.71733588999999998</v>
      </c>
      <c r="AK96" s="75" t="str">
        <f>'[2]Ф2 '!CP96</f>
        <v>изменение состава имущества</v>
      </c>
    </row>
    <row r="97" spans="1:37" ht="32.25" customHeight="1" x14ac:dyDescent="0.25">
      <c r="A97" s="70" t="s">
        <v>152</v>
      </c>
      <c r="B97" s="71" t="str">
        <f>'[2]Ф2 '!B97</f>
        <v>Реконструкция ВЛ-0,4(0,23)кВ в ВЛИ-0,4кВ ТП-16  ф. "Школьная-общежитие" г.Артем</v>
      </c>
      <c r="C97" s="72" t="str">
        <f>'[2]Ф2 '!C97</f>
        <v>N_ДЭСК_002</v>
      </c>
      <c r="D97" s="73" t="s">
        <v>99</v>
      </c>
      <c r="E97" s="73">
        <f>'[2]Ф2 '!E97</f>
        <v>2024</v>
      </c>
      <c r="F97" s="73">
        <f>'[2]Ф2 '!F97</f>
        <v>2024</v>
      </c>
      <c r="G97" s="73">
        <v>2024</v>
      </c>
      <c r="H97" s="74">
        <f>'[2]Ф2 '!I97/1.2</f>
        <v>1.407003</v>
      </c>
      <c r="I97" s="74">
        <f>'[2]Ф2 '!K97/1.2</f>
        <v>0</v>
      </c>
      <c r="J97" s="73" t="s">
        <v>47</v>
      </c>
      <c r="K97" s="74">
        <v>1.407003</v>
      </c>
      <c r="L97" s="74">
        <v>0.12540200000000001</v>
      </c>
      <c r="M97" s="74">
        <v>1.281601</v>
      </c>
      <c r="N97" s="74">
        <v>0</v>
      </c>
      <c r="O97" s="74" t="s">
        <v>47</v>
      </c>
      <c r="P97" s="74">
        <f t="shared" si="44"/>
        <v>0</v>
      </c>
      <c r="Q97" s="74">
        <v>0</v>
      </c>
      <c r="R97" s="74">
        <v>0</v>
      </c>
      <c r="S97" s="74">
        <v>0</v>
      </c>
      <c r="T97" s="74">
        <v>0</v>
      </c>
      <c r="U97" s="73" t="s">
        <v>47</v>
      </c>
      <c r="V97" s="73" t="s">
        <v>47</v>
      </c>
      <c r="W97" s="73" t="s">
        <v>47</v>
      </c>
      <c r="X97" s="73" t="s">
        <v>47</v>
      </c>
      <c r="Y97" s="73" t="s">
        <v>47</v>
      </c>
      <c r="Z97" s="73" t="s">
        <v>47</v>
      </c>
      <c r="AA97" s="73" t="s">
        <v>47</v>
      </c>
      <c r="AB97" s="73" t="s">
        <v>47</v>
      </c>
      <c r="AC97" s="74">
        <f t="shared" si="40"/>
        <v>1.407003</v>
      </c>
      <c r="AD97" s="74">
        <f t="shared" si="40"/>
        <v>0</v>
      </c>
      <c r="AE97" s="73">
        <f t="shared" si="41"/>
        <v>0</v>
      </c>
      <c r="AF97" s="74">
        <f t="shared" si="41"/>
        <v>0</v>
      </c>
      <c r="AG97" s="76">
        <f t="shared" si="42"/>
        <v>0</v>
      </c>
      <c r="AH97" s="74">
        <f t="shared" si="42"/>
        <v>0</v>
      </c>
      <c r="AI97" s="74">
        <f t="shared" si="43"/>
        <v>1.407003</v>
      </c>
      <c r="AJ97" s="74">
        <f t="shared" si="43"/>
        <v>0</v>
      </c>
      <c r="AK97" s="75" t="str">
        <f>'[2]Ф2 '!CP97</f>
        <v>изменение состава имущества</v>
      </c>
    </row>
    <row r="98" spans="1:37" ht="32.25" customHeight="1" x14ac:dyDescent="0.25">
      <c r="A98" s="70" t="s">
        <v>153</v>
      </c>
      <c r="B98" s="71" t="str">
        <f>'[2]Ф2 '!B98</f>
        <v>Реконструкция КЛ-6кВ от яч.6кВ№4 ЗРУ-6кВ ПС "Западная" до опоры №1 на 2ААБЛу-3х240 ЛЭП-6кВ ф. №4 ПС "Западная" г.Артем</v>
      </c>
      <c r="C98" s="72" t="str">
        <f>'[2]Ф2 '!C98</f>
        <v>N_ДЭСК_003</v>
      </c>
      <c r="D98" s="73" t="s">
        <v>99</v>
      </c>
      <c r="E98" s="73">
        <f>'[2]Ф2 '!E98</f>
        <v>2024</v>
      </c>
      <c r="F98" s="73">
        <f>'[2]Ф2 '!F98</f>
        <v>2024</v>
      </c>
      <c r="G98" s="73">
        <v>2024</v>
      </c>
      <c r="H98" s="74">
        <f>'[2]Ф2 '!I98/1.2</f>
        <v>0.94928400000000013</v>
      </c>
      <c r="I98" s="74">
        <f>'[2]Ф2 '!K98/1.2</f>
        <v>3.1494783800000001</v>
      </c>
      <c r="J98" s="73" t="s">
        <v>47</v>
      </c>
      <c r="K98" s="74">
        <v>0.94928400000000002</v>
      </c>
      <c r="L98" s="74">
        <v>3.0796E-2</v>
      </c>
      <c r="M98" s="74">
        <v>0.91848799999999997</v>
      </c>
      <c r="N98" s="74">
        <v>0</v>
      </c>
      <c r="O98" s="74" t="s">
        <v>47</v>
      </c>
      <c r="P98" s="74">
        <f t="shared" si="44"/>
        <v>3.1494775199999996</v>
      </c>
      <c r="Q98" s="74">
        <v>0.277922</v>
      </c>
      <c r="R98" s="74">
        <v>2.8715555199999998</v>
      </c>
      <c r="S98" s="74">
        <v>0</v>
      </c>
      <c r="T98" s="74">
        <v>0</v>
      </c>
      <c r="U98" s="73" t="s">
        <v>47</v>
      </c>
      <c r="V98" s="73" t="s">
        <v>47</v>
      </c>
      <c r="W98" s="73" t="s">
        <v>47</v>
      </c>
      <c r="X98" s="73" t="s">
        <v>47</v>
      </c>
      <c r="Y98" s="73" t="s">
        <v>47</v>
      </c>
      <c r="Z98" s="73" t="s">
        <v>47</v>
      </c>
      <c r="AA98" s="73" t="s">
        <v>47</v>
      </c>
      <c r="AB98" s="73" t="s">
        <v>47</v>
      </c>
      <c r="AC98" s="74">
        <f t="shared" si="40"/>
        <v>0.94928400000000013</v>
      </c>
      <c r="AD98" s="74">
        <f t="shared" si="40"/>
        <v>3.1494783800000001</v>
      </c>
      <c r="AE98" s="73">
        <f t="shared" si="41"/>
        <v>0</v>
      </c>
      <c r="AF98" s="74">
        <f t="shared" si="41"/>
        <v>0</v>
      </c>
      <c r="AG98" s="76">
        <f t="shared" si="42"/>
        <v>0</v>
      </c>
      <c r="AH98" s="74">
        <f t="shared" si="42"/>
        <v>0</v>
      </c>
      <c r="AI98" s="74">
        <f t="shared" si="43"/>
        <v>0.94928400000000013</v>
      </c>
      <c r="AJ98" s="74">
        <f t="shared" si="43"/>
        <v>3.1494783800000001</v>
      </c>
      <c r="AK98" s="75" t="str">
        <f>'[2]Ф2 '!CP98</f>
        <v>изменение состава имущества</v>
      </c>
    </row>
    <row r="99" spans="1:37" ht="32.25" customHeight="1" x14ac:dyDescent="0.25">
      <c r="A99" s="70" t="s">
        <v>154</v>
      </c>
      <c r="B99" s="71" t="str">
        <f>'[2]Ф2 '!B99</f>
        <v>Реконструкция КЛ-6кВ от РП-5 до опоры №1 на 2ААБЛу-3х240 ЛЭП-6кВ ф. №22 ПС "Заводская" г.Артем</v>
      </c>
      <c r="C99" s="72" t="str">
        <f>'[2]Ф2 '!C99</f>
        <v>N_ДЭСК_004</v>
      </c>
      <c r="D99" s="73" t="s">
        <v>99</v>
      </c>
      <c r="E99" s="73">
        <f>'[2]Ф2 '!E99</f>
        <v>2024</v>
      </c>
      <c r="F99" s="73">
        <f>'[2]Ф2 '!F99</f>
        <v>2024</v>
      </c>
      <c r="G99" s="73">
        <v>2024</v>
      </c>
      <c r="H99" s="74">
        <f>'[2]Ф2 '!I99/1.2</f>
        <v>0.576677</v>
      </c>
      <c r="I99" s="74">
        <f>'[2]Ф2 '!K99/1.2</f>
        <v>1.2718754000000001</v>
      </c>
      <c r="J99" s="73" t="s">
        <v>47</v>
      </c>
      <c r="K99" s="74">
        <v>0.576677</v>
      </c>
      <c r="L99" s="74">
        <v>2.3276000000000002E-2</v>
      </c>
      <c r="M99" s="74">
        <v>0.55340100000000003</v>
      </c>
      <c r="N99" s="74">
        <v>0</v>
      </c>
      <c r="O99" s="74" t="s">
        <v>47</v>
      </c>
      <c r="P99" s="74">
        <f t="shared" si="44"/>
        <v>1.2718757600000001</v>
      </c>
      <c r="Q99" s="74">
        <v>7.4575000000000002E-2</v>
      </c>
      <c r="R99" s="74">
        <v>1.1973007600000001</v>
      </c>
      <c r="S99" s="74">
        <v>0</v>
      </c>
      <c r="T99" s="74">
        <v>0</v>
      </c>
      <c r="U99" s="73" t="s">
        <v>47</v>
      </c>
      <c r="V99" s="73" t="s">
        <v>47</v>
      </c>
      <c r="W99" s="73" t="s">
        <v>47</v>
      </c>
      <c r="X99" s="73" t="s">
        <v>47</v>
      </c>
      <c r="Y99" s="73" t="s">
        <v>47</v>
      </c>
      <c r="Z99" s="73" t="s">
        <v>47</v>
      </c>
      <c r="AA99" s="73" t="s">
        <v>47</v>
      </c>
      <c r="AB99" s="73" t="s">
        <v>47</v>
      </c>
      <c r="AC99" s="74">
        <f t="shared" si="40"/>
        <v>0.576677</v>
      </c>
      <c r="AD99" s="74">
        <f t="shared" si="40"/>
        <v>1.2718754000000001</v>
      </c>
      <c r="AE99" s="73">
        <f t="shared" si="41"/>
        <v>0</v>
      </c>
      <c r="AF99" s="74">
        <f t="shared" si="41"/>
        <v>0</v>
      </c>
      <c r="AG99" s="76">
        <f t="shared" si="42"/>
        <v>0</v>
      </c>
      <c r="AH99" s="74">
        <f t="shared" si="42"/>
        <v>0</v>
      </c>
      <c r="AI99" s="74">
        <f t="shared" si="43"/>
        <v>0.576677</v>
      </c>
      <c r="AJ99" s="74">
        <f t="shared" si="43"/>
        <v>1.2718754000000001</v>
      </c>
      <c r="AK99" s="75" t="str">
        <f>'[2]Ф2 '!CP99</f>
        <v>изменение состава имущества</v>
      </c>
    </row>
    <row r="100" spans="1:37" ht="32.25" customHeight="1" x14ac:dyDescent="0.25">
      <c r="A100" s="70" t="s">
        <v>155</v>
      </c>
      <c r="B100" s="71" t="str">
        <f>'[2]Ф2 '!B100</f>
        <v>Реконструкция КЛ-6 кВ от РП-3 до ТП-135 ПС "Шахта-7" Ф №8</v>
      </c>
      <c r="C100" s="72" t="str">
        <f>'[2]Ф2 '!C100</f>
        <v>О_ДЭСК_001</v>
      </c>
      <c r="D100" s="73" t="s">
        <v>99</v>
      </c>
      <c r="E100" s="73">
        <f>'[2]Ф2 '!E100</f>
        <v>2024</v>
      </c>
      <c r="F100" s="73" t="str">
        <f>'[2]Ф2 '!F100</f>
        <v>нд</v>
      </c>
      <c r="G100" s="73">
        <f>'[2]Ф2 '!G100</f>
        <v>2024</v>
      </c>
      <c r="H100" s="74">
        <f>'[2]Ф2 '!I100/1.2</f>
        <v>0</v>
      </c>
      <c r="I100" s="74">
        <f>'[2]Ф2 '!K100/1.2</f>
        <v>2.79271095</v>
      </c>
      <c r="J100" s="73" t="s">
        <v>47</v>
      </c>
      <c r="K100" s="74">
        <v>0</v>
      </c>
      <c r="L100" s="74">
        <v>0</v>
      </c>
      <c r="M100" s="74">
        <v>0</v>
      </c>
      <c r="N100" s="74">
        <v>0</v>
      </c>
      <c r="O100" s="74" t="s">
        <v>47</v>
      </c>
      <c r="P100" s="74">
        <f>SUM(Q100:T100)</f>
        <v>2.7927108500000002</v>
      </c>
      <c r="Q100" s="74">
        <v>0.24645800000000001</v>
      </c>
      <c r="R100" s="74">
        <v>2.5462528500000001</v>
      </c>
      <c r="S100" s="74">
        <v>0</v>
      </c>
      <c r="T100" s="74">
        <v>0</v>
      </c>
      <c r="U100" s="73" t="s">
        <v>47</v>
      </c>
      <c r="V100" s="73" t="s">
        <v>47</v>
      </c>
      <c r="W100" s="73" t="s">
        <v>47</v>
      </c>
      <c r="X100" s="73" t="s">
        <v>47</v>
      </c>
      <c r="Y100" s="73" t="s">
        <v>47</v>
      </c>
      <c r="Z100" s="73" t="s">
        <v>47</v>
      </c>
      <c r="AA100" s="73" t="s">
        <v>47</v>
      </c>
      <c r="AB100" s="73" t="s">
        <v>47</v>
      </c>
      <c r="AC100" s="74">
        <f t="shared" si="40"/>
        <v>0</v>
      </c>
      <c r="AD100" s="74">
        <f t="shared" si="40"/>
        <v>2.79271095</v>
      </c>
      <c r="AE100" s="73">
        <f t="shared" si="41"/>
        <v>0</v>
      </c>
      <c r="AF100" s="74">
        <f t="shared" si="41"/>
        <v>0</v>
      </c>
      <c r="AG100" s="76">
        <f t="shared" si="42"/>
        <v>0</v>
      </c>
      <c r="AH100" s="74">
        <f t="shared" si="42"/>
        <v>0</v>
      </c>
      <c r="AI100" s="74">
        <f t="shared" si="43"/>
        <v>0</v>
      </c>
      <c r="AJ100" s="74">
        <f t="shared" si="43"/>
        <v>2.79271095</v>
      </c>
      <c r="AK100" s="75" t="str">
        <f>'[2]Ф2 '!CP100</f>
        <v>изменение состава имущества</v>
      </c>
    </row>
    <row r="101" spans="1:37" ht="32.25" customHeight="1" x14ac:dyDescent="0.25">
      <c r="A101" s="70" t="s">
        <v>156</v>
      </c>
      <c r="B101" s="71" t="str">
        <f>'[2]Ф2 '!B101</f>
        <v>Рекострукция ЛЭП-6кВ от ТП-143 до ТП-98</v>
      </c>
      <c r="C101" s="72" t="str">
        <f>'[2]Ф2 '!C101</f>
        <v>О_ДЭСК_003</v>
      </c>
      <c r="D101" s="73" t="s">
        <v>99</v>
      </c>
      <c r="E101" s="73">
        <f>'[2]Ф2 '!E101</f>
        <v>2024</v>
      </c>
      <c r="F101" s="73" t="str">
        <f>'[2]Ф2 '!F101</f>
        <v>нд</v>
      </c>
      <c r="G101" s="73">
        <f>'[2]Ф2 '!G101</f>
        <v>2024</v>
      </c>
      <c r="H101" s="74">
        <f>'[2]Ф2 '!I101/1.2</f>
        <v>0</v>
      </c>
      <c r="I101" s="74">
        <f>'[2]Ф2 '!K101/1.2</f>
        <v>2.2107346400000001</v>
      </c>
      <c r="J101" s="73" t="s">
        <v>47</v>
      </c>
      <c r="K101" s="74">
        <v>0</v>
      </c>
      <c r="L101" s="74">
        <v>0</v>
      </c>
      <c r="M101" s="74">
        <v>0</v>
      </c>
      <c r="N101" s="74">
        <v>0</v>
      </c>
      <c r="O101" s="74" t="s">
        <v>47</v>
      </c>
      <c r="P101" s="74">
        <f t="shared" ref="P101:P105" si="45">SUM(Q101:T101)</f>
        <v>2.2107336800000001</v>
      </c>
      <c r="Q101" s="74">
        <v>0.144426</v>
      </c>
      <c r="R101" s="74">
        <v>2.06630768</v>
      </c>
      <c r="S101" s="74">
        <v>0</v>
      </c>
      <c r="T101" s="74">
        <v>0</v>
      </c>
      <c r="U101" s="73" t="s">
        <v>47</v>
      </c>
      <c r="V101" s="73" t="s">
        <v>47</v>
      </c>
      <c r="W101" s="73" t="s">
        <v>47</v>
      </c>
      <c r="X101" s="73" t="s">
        <v>47</v>
      </c>
      <c r="Y101" s="73" t="s">
        <v>47</v>
      </c>
      <c r="Z101" s="73" t="s">
        <v>47</v>
      </c>
      <c r="AA101" s="73" t="s">
        <v>47</v>
      </c>
      <c r="AB101" s="73" t="s">
        <v>47</v>
      </c>
      <c r="AC101" s="74">
        <f t="shared" si="40"/>
        <v>0</v>
      </c>
      <c r="AD101" s="74">
        <f t="shared" si="40"/>
        <v>2.2107346400000001</v>
      </c>
      <c r="AE101" s="73">
        <f t="shared" si="41"/>
        <v>0</v>
      </c>
      <c r="AF101" s="74">
        <f t="shared" si="41"/>
        <v>0</v>
      </c>
      <c r="AG101" s="76">
        <f t="shared" si="42"/>
        <v>0</v>
      </c>
      <c r="AH101" s="74">
        <f t="shared" si="42"/>
        <v>0</v>
      </c>
      <c r="AI101" s="74">
        <f t="shared" si="43"/>
        <v>0</v>
      </c>
      <c r="AJ101" s="74">
        <f t="shared" si="43"/>
        <v>2.2107346400000001</v>
      </c>
      <c r="AK101" s="75" t="str">
        <f>'[2]Ф2 '!CP101</f>
        <v>изменение состава имущества</v>
      </c>
    </row>
    <row r="102" spans="1:37" ht="32.25" customHeight="1" x14ac:dyDescent="0.25">
      <c r="A102" s="70" t="s">
        <v>157</v>
      </c>
      <c r="B102" s="71" t="str">
        <f>'[2]Ф2 '!B102</f>
        <v>ТП-95 реконструкция ВЛ-0,4(0,23)кВ в ВЛИ-0,4кВ  ф. "Поселок №1"</v>
      </c>
      <c r="C102" s="72" t="str">
        <f>'[2]Ф2 '!C102</f>
        <v>О_ДЭСК_005</v>
      </c>
      <c r="D102" s="73" t="s">
        <v>99</v>
      </c>
      <c r="E102" s="73">
        <f>'[2]Ф2 '!E102</f>
        <v>2024</v>
      </c>
      <c r="F102" s="73" t="str">
        <f>'[2]Ф2 '!F102</f>
        <v>нд</v>
      </c>
      <c r="G102" s="73">
        <f>'[2]Ф2 '!G102</f>
        <v>2024</v>
      </c>
      <c r="H102" s="74">
        <f>'[2]Ф2 '!I102/1.2</f>
        <v>0</v>
      </c>
      <c r="I102" s="74">
        <f>'[2]Ф2 '!K102/1.2</f>
        <v>1.5540558900000001</v>
      </c>
      <c r="J102" s="73" t="s">
        <v>47</v>
      </c>
      <c r="K102" s="74">
        <v>0</v>
      </c>
      <c r="L102" s="74">
        <v>0</v>
      </c>
      <c r="M102" s="74">
        <v>0</v>
      </c>
      <c r="N102" s="74">
        <v>0</v>
      </c>
      <c r="O102" s="74" t="s">
        <v>47</v>
      </c>
      <c r="P102" s="74">
        <f t="shared" si="45"/>
        <v>1.55405623</v>
      </c>
      <c r="Q102" s="74">
        <v>0.13850799999999999</v>
      </c>
      <c r="R102" s="74">
        <v>1.41554823</v>
      </c>
      <c r="S102" s="74">
        <v>0</v>
      </c>
      <c r="T102" s="74">
        <v>0</v>
      </c>
      <c r="U102" s="73" t="s">
        <v>47</v>
      </c>
      <c r="V102" s="73" t="s">
        <v>47</v>
      </c>
      <c r="W102" s="73" t="s">
        <v>47</v>
      </c>
      <c r="X102" s="73" t="s">
        <v>47</v>
      </c>
      <c r="Y102" s="73" t="s">
        <v>47</v>
      </c>
      <c r="Z102" s="73" t="s">
        <v>47</v>
      </c>
      <c r="AA102" s="73" t="s">
        <v>47</v>
      </c>
      <c r="AB102" s="73" t="s">
        <v>47</v>
      </c>
      <c r="AC102" s="74">
        <f t="shared" si="40"/>
        <v>0</v>
      </c>
      <c r="AD102" s="74">
        <f t="shared" si="40"/>
        <v>1.5540558900000001</v>
      </c>
      <c r="AE102" s="73">
        <f t="shared" si="41"/>
        <v>0</v>
      </c>
      <c r="AF102" s="74">
        <f t="shared" si="41"/>
        <v>0</v>
      </c>
      <c r="AG102" s="76">
        <f t="shared" si="42"/>
        <v>0</v>
      </c>
      <c r="AH102" s="74">
        <f t="shared" si="42"/>
        <v>0</v>
      </c>
      <c r="AI102" s="74">
        <f t="shared" si="43"/>
        <v>0</v>
      </c>
      <c r="AJ102" s="74">
        <f t="shared" si="43"/>
        <v>1.5540558900000001</v>
      </c>
      <c r="AK102" s="75" t="str">
        <f>'[2]Ф2 '!CP102</f>
        <v>изменение состава имущества</v>
      </c>
    </row>
    <row r="103" spans="1:37" ht="31.5" customHeight="1" x14ac:dyDescent="0.25">
      <c r="A103" s="70" t="s">
        <v>158</v>
      </c>
      <c r="B103" s="71" t="str">
        <f>'[2]Ф2 '!B103</f>
        <v>КТП-222 реконструкция ВЛ-0,4(0,23)кВ в ВЛИ-0,4кВ  ф. "Воронежская"</v>
      </c>
      <c r="C103" s="72" t="str">
        <f>'[2]Ф2 '!C103</f>
        <v>О_ДЭСК_006</v>
      </c>
      <c r="D103" s="73" t="s">
        <v>99</v>
      </c>
      <c r="E103" s="73">
        <f>'[2]Ф2 '!E103</f>
        <v>2024</v>
      </c>
      <c r="F103" s="73" t="str">
        <f>'[2]Ф2 '!F103</f>
        <v>нд</v>
      </c>
      <c r="G103" s="73">
        <f>'[2]Ф2 '!G103</f>
        <v>2024</v>
      </c>
      <c r="H103" s="74">
        <f>'[2]Ф2 '!I103/1.2</f>
        <v>0</v>
      </c>
      <c r="I103" s="74">
        <f>'[2]Ф2 '!K103/1.2</f>
        <v>0.62037483000000004</v>
      </c>
      <c r="J103" s="73" t="s">
        <v>47</v>
      </c>
      <c r="K103" s="74">
        <v>0</v>
      </c>
      <c r="L103" s="74">
        <v>0</v>
      </c>
      <c r="M103" s="74">
        <v>0</v>
      </c>
      <c r="N103" s="74">
        <v>0</v>
      </c>
      <c r="O103" s="74" t="s">
        <v>47</v>
      </c>
      <c r="P103" s="74">
        <f t="shared" si="45"/>
        <v>0.62037494999999998</v>
      </c>
      <c r="Q103" s="74">
        <v>5.5292000000000001E-2</v>
      </c>
      <c r="R103" s="74">
        <v>0.56508294999999997</v>
      </c>
      <c r="S103" s="74" t="s">
        <v>47</v>
      </c>
      <c r="T103" s="74">
        <v>0</v>
      </c>
      <c r="U103" s="73" t="s">
        <v>47</v>
      </c>
      <c r="V103" s="73" t="s">
        <v>47</v>
      </c>
      <c r="W103" s="73" t="s">
        <v>47</v>
      </c>
      <c r="X103" s="73" t="s">
        <v>47</v>
      </c>
      <c r="Y103" s="73" t="s">
        <v>47</v>
      </c>
      <c r="Z103" s="73" t="s">
        <v>47</v>
      </c>
      <c r="AA103" s="73" t="s">
        <v>47</v>
      </c>
      <c r="AB103" s="73" t="s">
        <v>47</v>
      </c>
      <c r="AC103" s="74">
        <f t="shared" si="40"/>
        <v>0</v>
      </c>
      <c r="AD103" s="74">
        <f t="shared" si="40"/>
        <v>0.62037483000000004</v>
      </c>
      <c r="AE103" s="73">
        <f t="shared" si="41"/>
        <v>0</v>
      </c>
      <c r="AF103" s="74">
        <f t="shared" si="41"/>
        <v>0</v>
      </c>
      <c r="AG103" s="76">
        <f t="shared" si="42"/>
        <v>0</v>
      </c>
      <c r="AH103" s="74">
        <f t="shared" si="42"/>
        <v>0</v>
      </c>
      <c r="AI103" s="74">
        <f t="shared" si="43"/>
        <v>0</v>
      </c>
      <c r="AJ103" s="74">
        <f t="shared" si="43"/>
        <v>0.62037483000000004</v>
      </c>
      <c r="AK103" s="75" t="str">
        <f>'[2]Ф2 '!CP103</f>
        <v>изменение состава имущества</v>
      </c>
    </row>
    <row r="104" spans="1:37" ht="31.5" customHeight="1" x14ac:dyDescent="0.25">
      <c r="A104" s="70" t="s">
        <v>159</v>
      </c>
      <c r="B104" s="71" t="str">
        <f>'[2]Ф2 '!B104</f>
        <v>КТП-222 реконструкция ВЛ-0,4(0,23)кВ в ВЛИ-0,4кВ  ф. "Воронежская, 1-17"</v>
      </c>
      <c r="C104" s="72" t="str">
        <f>'[2]Ф2 '!C104</f>
        <v>О_ДЭСК_007</v>
      </c>
      <c r="D104" s="73" t="s">
        <v>99</v>
      </c>
      <c r="E104" s="73">
        <f>'[2]Ф2 '!E104</f>
        <v>2024</v>
      </c>
      <c r="F104" s="73" t="str">
        <f>'[2]Ф2 '!F104</f>
        <v>нд</v>
      </c>
      <c r="G104" s="73">
        <f>'[2]Ф2 '!G104</f>
        <v>2024</v>
      </c>
      <c r="H104" s="74">
        <f>'[2]Ф2 '!I104/1.2</f>
        <v>0</v>
      </c>
      <c r="I104" s="74">
        <f>'[2]Ф2 '!K104/1.2</f>
        <v>0.85201660000000001</v>
      </c>
      <c r="J104" s="73" t="s">
        <v>47</v>
      </c>
      <c r="K104" s="74">
        <v>0</v>
      </c>
      <c r="L104" s="74">
        <v>0</v>
      </c>
      <c r="M104" s="74">
        <v>0</v>
      </c>
      <c r="N104" s="74">
        <v>0</v>
      </c>
      <c r="O104" s="74" t="s">
        <v>47</v>
      </c>
      <c r="P104" s="74">
        <f t="shared" si="45"/>
        <v>0.85201630000000006</v>
      </c>
      <c r="Q104" s="74">
        <v>7.5937000000000004E-2</v>
      </c>
      <c r="R104" s="74">
        <v>0.77607930000000003</v>
      </c>
      <c r="S104" s="74" t="s">
        <v>47</v>
      </c>
      <c r="T104" s="74">
        <v>0</v>
      </c>
      <c r="U104" s="73" t="s">
        <v>47</v>
      </c>
      <c r="V104" s="73" t="s">
        <v>47</v>
      </c>
      <c r="W104" s="73" t="s">
        <v>47</v>
      </c>
      <c r="X104" s="73" t="s">
        <v>47</v>
      </c>
      <c r="Y104" s="73" t="s">
        <v>47</v>
      </c>
      <c r="Z104" s="73" t="s">
        <v>47</v>
      </c>
      <c r="AA104" s="73" t="s">
        <v>47</v>
      </c>
      <c r="AB104" s="73" t="s">
        <v>47</v>
      </c>
      <c r="AC104" s="74">
        <f t="shared" si="40"/>
        <v>0</v>
      </c>
      <c r="AD104" s="74">
        <f t="shared" si="40"/>
        <v>0.85201660000000001</v>
      </c>
      <c r="AE104" s="73">
        <f t="shared" si="41"/>
        <v>0</v>
      </c>
      <c r="AF104" s="74">
        <f t="shared" si="41"/>
        <v>0</v>
      </c>
      <c r="AG104" s="76">
        <f t="shared" si="42"/>
        <v>0</v>
      </c>
      <c r="AH104" s="74">
        <f t="shared" si="42"/>
        <v>0</v>
      </c>
      <c r="AI104" s="74">
        <f t="shared" si="43"/>
        <v>0</v>
      </c>
      <c r="AJ104" s="74">
        <f t="shared" si="43"/>
        <v>0.85201660000000001</v>
      </c>
      <c r="AK104" s="75" t="str">
        <f>'[2]Ф2 '!CP104</f>
        <v>изменение состава имущества</v>
      </c>
    </row>
    <row r="105" spans="1:37" ht="31.5" customHeight="1" x14ac:dyDescent="0.25">
      <c r="A105" s="70" t="s">
        <v>160</v>
      </c>
      <c r="B105" s="71" t="str">
        <f>'[2]Ф2 '!B105</f>
        <v>Реконструкция ВЛ-0,4(0,23)кВ в ВЛИ-0,4кВ ТП-19 ф. "Школа-интернат" г.Артем</v>
      </c>
      <c r="C105" s="72" t="str">
        <f>'[2]Ф2 '!C105</f>
        <v>Р_ДЭСК_001</v>
      </c>
      <c r="D105" s="73" t="s">
        <v>99</v>
      </c>
      <c r="E105" s="73">
        <f>'[2]Ф2 '!E105</f>
        <v>2025</v>
      </c>
      <c r="F105" s="73" t="str">
        <f>'[2]Ф2 '!F105</f>
        <v>нд</v>
      </c>
      <c r="G105" s="73">
        <f>'[2]Ф2 '!G105</f>
        <v>2025</v>
      </c>
      <c r="H105" s="74">
        <f>'[2]Ф2 '!I105/1.2</f>
        <v>0</v>
      </c>
      <c r="I105" s="74">
        <f>'[2]Ф2 '!K105/1.2</f>
        <v>0.85911181999999997</v>
      </c>
      <c r="J105" s="73" t="s">
        <v>47</v>
      </c>
      <c r="K105" s="74">
        <v>0</v>
      </c>
      <c r="L105" s="74">
        <v>0</v>
      </c>
      <c r="M105" s="74">
        <v>0</v>
      </c>
      <c r="N105" s="74">
        <v>0</v>
      </c>
      <c r="O105" s="74" t="s">
        <v>47</v>
      </c>
      <c r="P105" s="74">
        <f t="shared" si="45"/>
        <v>0.85881213999999995</v>
      </c>
      <c r="Q105" s="74">
        <v>7.6269999999999991E-2</v>
      </c>
      <c r="R105" s="74">
        <v>0.78254214</v>
      </c>
      <c r="S105" s="74" t="s">
        <v>47</v>
      </c>
      <c r="T105" s="74">
        <v>0</v>
      </c>
      <c r="U105" s="73" t="s">
        <v>47</v>
      </c>
      <c r="V105" s="73" t="s">
        <v>47</v>
      </c>
      <c r="W105" s="73" t="s">
        <v>47</v>
      </c>
      <c r="X105" s="73" t="s">
        <v>47</v>
      </c>
      <c r="Y105" s="73" t="s">
        <v>47</v>
      </c>
      <c r="Z105" s="73" t="s">
        <v>47</v>
      </c>
      <c r="AA105" s="73" t="s">
        <v>47</v>
      </c>
      <c r="AB105" s="73" t="s">
        <v>47</v>
      </c>
      <c r="AC105" s="74">
        <f t="shared" si="40"/>
        <v>0</v>
      </c>
      <c r="AD105" s="74">
        <f t="shared" si="40"/>
        <v>0</v>
      </c>
      <c r="AE105" s="73">
        <f t="shared" si="41"/>
        <v>0</v>
      </c>
      <c r="AF105" s="74">
        <f t="shared" si="41"/>
        <v>0.85911181999999997</v>
      </c>
      <c r="AG105" s="76">
        <f t="shared" si="42"/>
        <v>0</v>
      </c>
      <c r="AH105" s="74">
        <f t="shared" si="42"/>
        <v>0</v>
      </c>
      <c r="AI105" s="74">
        <f t="shared" si="43"/>
        <v>0</v>
      </c>
      <c r="AJ105" s="74">
        <f t="shared" si="43"/>
        <v>0.85911181999999997</v>
      </c>
      <c r="AK105" s="75" t="str">
        <f>'[2]Ф2 '!CP105</f>
        <v>изменение состава имущества</v>
      </c>
    </row>
    <row r="106" spans="1:37" ht="31.5" customHeight="1" x14ac:dyDescent="0.25">
      <c r="A106" s="70" t="s">
        <v>161</v>
      </c>
      <c r="B106" s="71" t="str">
        <f>'[2]Ф2 '!B106</f>
        <v>Реконструкция Ф-№4 и Ф-№2  от ЗРУ-6 кВ ПС "АТЭЦ" до ТП-101 г.Артем</v>
      </c>
      <c r="C106" s="72" t="str">
        <f>'[2]Ф2 '!C106</f>
        <v>Р_ДЭСК_009</v>
      </c>
      <c r="D106" s="73" t="s">
        <v>99</v>
      </c>
      <c r="E106" s="73">
        <f>'[2]Ф2 '!E106</f>
        <v>2025</v>
      </c>
      <c r="F106" s="73" t="str">
        <f>'[2]Ф2 '!F106</f>
        <v>нд</v>
      </c>
      <c r="G106" s="73">
        <f>'[2]Ф2 '!G106</f>
        <v>2025</v>
      </c>
      <c r="H106" s="74">
        <f>'[2]Ф2 '!I106/1.2</f>
        <v>0</v>
      </c>
      <c r="I106" s="74">
        <f>'[2]Ф2 '!K106/1.2</f>
        <v>7.6062433500000006</v>
      </c>
      <c r="J106" s="73" t="s">
        <v>47</v>
      </c>
      <c r="K106" s="74">
        <f t="shared" ref="K106:K108" si="46">SUM(L106:N106)</f>
        <v>0</v>
      </c>
      <c r="L106" s="74">
        <v>0</v>
      </c>
      <c r="M106" s="74">
        <v>0</v>
      </c>
      <c r="N106" s="74">
        <v>0</v>
      </c>
      <c r="O106" s="74" t="s">
        <v>47</v>
      </c>
      <c r="P106" s="74">
        <f>I106</f>
        <v>7.6062433500000006</v>
      </c>
      <c r="Q106" s="74">
        <v>0</v>
      </c>
      <c r="R106" s="74">
        <f>P106</f>
        <v>7.6062433500000006</v>
      </c>
      <c r="S106" s="74" t="s">
        <v>47</v>
      </c>
      <c r="T106" s="74">
        <v>0</v>
      </c>
      <c r="U106" s="73" t="s">
        <v>47</v>
      </c>
      <c r="V106" s="73" t="s">
        <v>47</v>
      </c>
      <c r="W106" s="73" t="s">
        <v>47</v>
      </c>
      <c r="X106" s="73" t="s">
        <v>47</v>
      </c>
      <c r="Y106" s="73" t="s">
        <v>47</v>
      </c>
      <c r="Z106" s="73" t="s">
        <v>47</v>
      </c>
      <c r="AA106" s="73" t="s">
        <v>47</v>
      </c>
      <c r="AB106" s="73" t="s">
        <v>47</v>
      </c>
      <c r="AC106" s="74">
        <f t="shared" si="40"/>
        <v>0</v>
      </c>
      <c r="AD106" s="74">
        <f t="shared" si="40"/>
        <v>0</v>
      </c>
      <c r="AE106" s="73">
        <f t="shared" si="41"/>
        <v>0</v>
      </c>
      <c r="AF106" s="92">
        <f t="shared" si="41"/>
        <v>7.6062433500000006</v>
      </c>
      <c r="AG106" s="76">
        <f t="shared" si="42"/>
        <v>0</v>
      </c>
      <c r="AH106" s="74">
        <f t="shared" si="42"/>
        <v>0</v>
      </c>
      <c r="AI106" s="74">
        <f t="shared" si="43"/>
        <v>0</v>
      </c>
      <c r="AJ106" s="74">
        <f t="shared" si="43"/>
        <v>7.6062433500000006</v>
      </c>
      <c r="AK106" s="75" t="str">
        <f>'[2]Ф2 '!CP106</f>
        <v>изменение состава имущества</v>
      </c>
    </row>
    <row r="107" spans="1:37" ht="31.5" customHeight="1" x14ac:dyDescent="0.25">
      <c r="A107" s="70" t="s">
        <v>162</v>
      </c>
      <c r="B107" s="71" t="str">
        <f>'[2]Ф2 '!B107</f>
        <v>Реконструкция ВЛ-0,4 кВ КТП-65  ф."Школьная" г.Дальнереченск  с.Лазо</v>
      </c>
      <c r="C107" s="72" t="str">
        <f>'[2]Ф2 '!C107</f>
        <v>L_ДЭСК_039</v>
      </c>
      <c r="D107" s="73" t="s">
        <v>99</v>
      </c>
      <c r="E107" s="73">
        <f>'[2]Ф2 '!E107</f>
        <v>2025</v>
      </c>
      <c r="F107" s="73">
        <f>'[2]Ф2 '!F107</f>
        <v>2025</v>
      </c>
      <c r="G107" s="73">
        <v>2025</v>
      </c>
      <c r="H107" s="74">
        <f>'[2]Ф2 '!I107/1.2</f>
        <v>2.89767882047488</v>
      </c>
      <c r="I107" s="74">
        <f>'[2]Ф2 '!K107/1.2</f>
        <v>2.83432175</v>
      </c>
      <c r="J107" s="73" t="s">
        <v>47</v>
      </c>
      <c r="K107" s="74">
        <f t="shared" si="46"/>
        <v>2.8976788204748805</v>
      </c>
      <c r="L107" s="93">
        <v>0.25826031542272004</v>
      </c>
      <c r="M107" s="93">
        <v>1.4207534459289601</v>
      </c>
      <c r="N107" s="93">
        <v>1.2186650591232002</v>
      </c>
      <c r="O107" s="93" t="s">
        <v>47</v>
      </c>
      <c r="P107" s="74">
        <f t="shared" si="44"/>
        <v>2.8343214100000003</v>
      </c>
      <c r="Q107" s="93">
        <v>0.25261299999999998</v>
      </c>
      <c r="R107" s="93">
        <v>2.5817084100000001</v>
      </c>
      <c r="S107" s="74" t="s">
        <v>47</v>
      </c>
      <c r="T107" s="74">
        <v>0</v>
      </c>
      <c r="U107" s="73" t="s">
        <v>47</v>
      </c>
      <c r="V107" s="73" t="s">
        <v>47</v>
      </c>
      <c r="W107" s="73" t="s">
        <v>47</v>
      </c>
      <c r="X107" s="73" t="s">
        <v>47</v>
      </c>
      <c r="Y107" s="73" t="s">
        <v>47</v>
      </c>
      <c r="Z107" s="73" t="s">
        <v>47</v>
      </c>
      <c r="AA107" s="73" t="s">
        <v>47</v>
      </c>
      <c r="AB107" s="73" t="s">
        <v>47</v>
      </c>
      <c r="AC107" s="74">
        <f t="shared" si="40"/>
        <v>0</v>
      </c>
      <c r="AD107" s="74">
        <f t="shared" si="40"/>
        <v>0</v>
      </c>
      <c r="AE107" s="76">
        <f t="shared" si="41"/>
        <v>2.89767882047488</v>
      </c>
      <c r="AF107" s="92">
        <f t="shared" si="41"/>
        <v>2.83432175</v>
      </c>
      <c r="AG107" s="76">
        <f t="shared" si="42"/>
        <v>0</v>
      </c>
      <c r="AH107" s="74">
        <f t="shared" si="42"/>
        <v>0</v>
      </c>
      <c r="AI107" s="92">
        <f>AC107+AE107+AG107</f>
        <v>2.89767882047488</v>
      </c>
      <c r="AJ107" s="74">
        <f>AD107+AF107+AH107</f>
        <v>2.83432175</v>
      </c>
      <c r="AK107" s="75" t="str">
        <f>'[2]Ф2 '!CP107</f>
        <v>изменение состава имущества</v>
      </c>
    </row>
    <row r="108" spans="1:37" ht="31.5" customHeight="1" x14ac:dyDescent="0.25">
      <c r="A108" s="70" t="s">
        <v>163</v>
      </c>
      <c r="B108" s="71" t="str">
        <f>'[2]Ф2 '!B108</f>
        <v>Реконструкция ВЛ-0,4 кВ КТП-65 ф."Калинина" г.Дальнереченск с.Лазо</v>
      </c>
      <c r="C108" s="72" t="str">
        <f>'[2]Ф2 '!C108</f>
        <v>L_ДЭСК_038</v>
      </c>
      <c r="D108" s="73" t="s">
        <v>99</v>
      </c>
      <c r="E108" s="73">
        <f>'[2]Ф2 '!E108</f>
        <v>2025</v>
      </c>
      <c r="F108" s="73">
        <f>'[2]Ф2 '!F108</f>
        <v>2025</v>
      </c>
      <c r="G108" s="73">
        <v>2025</v>
      </c>
      <c r="H108" s="74">
        <f>'[2]Ф2 '!I108/1.2</f>
        <v>2.32804427128832</v>
      </c>
      <c r="I108" s="74">
        <f>'[2]Ф2 '!K108/1.2</f>
        <v>3.3222922399999999</v>
      </c>
      <c r="J108" s="73" t="s">
        <v>47</v>
      </c>
      <c r="K108" s="74">
        <f t="shared" si="46"/>
        <v>2.32804427128832</v>
      </c>
      <c r="L108" s="93">
        <v>0.20749079363584003</v>
      </c>
      <c r="M108" s="93">
        <v>1.1208742423756799</v>
      </c>
      <c r="N108" s="93">
        <v>0.99967923527680014</v>
      </c>
      <c r="O108" s="93" t="s">
        <v>47</v>
      </c>
      <c r="P108" s="74">
        <f t="shared" si="44"/>
        <v>3.3222917600000001</v>
      </c>
      <c r="Q108" s="93">
        <v>0.29610399999999998</v>
      </c>
      <c r="R108" s="93">
        <v>3.02618776</v>
      </c>
      <c r="S108" s="74" t="s">
        <v>47</v>
      </c>
      <c r="T108" s="74">
        <v>0</v>
      </c>
      <c r="U108" s="73" t="s">
        <v>47</v>
      </c>
      <c r="V108" s="73" t="s">
        <v>47</v>
      </c>
      <c r="W108" s="73" t="s">
        <v>47</v>
      </c>
      <c r="X108" s="73" t="s">
        <v>47</v>
      </c>
      <c r="Y108" s="73" t="s">
        <v>47</v>
      </c>
      <c r="Z108" s="73" t="s">
        <v>47</v>
      </c>
      <c r="AA108" s="73" t="s">
        <v>47</v>
      </c>
      <c r="AB108" s="73" t="s">
        <v>47</v>
      </c>
      <c r="AC108" s="74">
        <f t="shared" si="40"/>
        <v>0</v>
      </c>
      <c r="AD108" s="74">
        <f t="shared" si="40"/>
        <v>0</v>
      </c>
      <c r="AE108" s="76">
        <f t="shared" si="41"/>
        <v>2.32804427128832</v>
      </c>
      <c r="AF108" s="92">
        <f t="shared" si="41"/>
        <v>3.3222922399999999</v>
      </c>
      <c r="AG108" s="76">
        <f t="shared" si="42"/>
        <v>0</v>
      </c>
      <c r="AH108" s="74">
        <f t="shared" si="42"/>
        <v>0</v>
      </c>
      <c r="AI108" s="74">
        <f t="shared" si="43"/>
        <v>2.32804427128832</v>
      </c>
      <c r="AJ108" s="74">
        <f t="shared" si="43"/>
        <v>3.3222922399999999</v>
      </c>
      <c r="AK108" s="75" t="str">
        <f>'[2]Ф2 '!CP108</f>
        <v>изменение состава имущества</v>
      </c>
    </row>
    <row r="109" spans="1:37" ht="46.5" customHeight="1" x14ac:dyDescent="0.25">
      <c r="A109" s="70" t="s">
        <v>164</v>
      </c>
      <c r="B109" s="71" t="str">
        <f>'[2]Ф2 '!B109</f>
        <v xml:space="preserve">Реконструкция ВЛ-0,4 кВ  КТП № 85 ф."Заводская"  </v>
      </c>
      <c r="C109" s="72" t="str">
        <f>'[2]Ф2 '!C109</f>
        <v>L_ДЭСК_033</v>
      </c>
      <c r="D109" s="73" t="s">
        <v>99</v>
      </c>
      <c r="E109" s="73">
        <f>'[2]Ф2 '!E109</f>
        <v>2025</v>
      </c>
      <c r="F109" s="73">
        <f>'[2]Ф2 '!F109</f>
        <v>2025</v>
      </c>
      <c r="G109" s="73">
        <f>'[2]Ф2 '!G109</f>
        <v>0</v>
      </c>
      <c r="H109" s="74">
        <f>'[2]Ф2 '!I109/1.2</f>
        <v>1.0750415237120001</v>
      </c>
      <c r="I109" s="74">
        <f>'[2]Ф2 '!K109/1.2</f>
        <v>0</v>
      </c>
      <c r="J109" s="73" t="s">
        <v>47</v>
      </c>
      <c r="K109" s="93">
        <v>1.0750415237120001</v>
      </c>
      <c r="L109" s="93">
        <v>9.5834813235200017E-2</v>
      </c>
      <c r="M109" s="93">
        <v>0.49694070812672009</v>
      </c>
      <c r="N109" s="93">
        <v>0.48226600235008016</v>
      </c>
      <c r="O109" s="74" t="s">
        <v>47</v>
      </c>
      <c r="P109" s="74">
        <f t="shared" si="44"/>
        <v>0</v>
      </c>
      <c r="Q109" s="74">
        <v>0</v>
      </c>
      <c r="R109" s="74">
        <v>0</v>
      </c>
      <c r="S109" s="74">
        <v>0</v>
      </c>
      <c r="T109" s="74">
        <v>0</v>
      </c>
      <c r="U109" s="73" t="s">
        <v>47</v>
      </c>
      <c r="V109" s="73" t="s">
        <v>47</v>
      </c>
      <c r="W109" s="73" t="s">
        <v>47</v>
      </c>
      <c r="X109" s="73" t="s">
        <v>47</v>
      </c>
      <c r="Y109" s="73" t="s">
        <v>47</v>
      </c>
      <c r="Z109" s="73" t="s">
        <v>47</v>
      </c>
      <c r="AA109" s="73" t="s">
        <v>47</v>
      </c>
      <c r="AB109" s="73" t="s">
        <v>47</v>
      </c>
      <c r="AC109" s="74">
        <f t="shared" si="40"/>
        <v>0</v>
      </c>
      <c r="AD109" s="74">
        <f t="shared" si="40"/>
        <v>0</v>
      </c>
      <c r="AE109" s="76">
        <f t="shared" si="41"/>
        <v>1.0750415237120001</v>
      </c>
      <c r="AF109" s="74">
        <f t="shared" si="41"/>
        <v>0</v>
      </c>
      <c r="AG109" s="76">
        <f t="shared" si="42"/>
        <v>0</v>
      </c>
      <c r="AH109" s="74">
        <f t="shared" si="42"/>
        <v>0</v>
      </c>
      <c r="AI109" s="74">
        <f t="shared" si="43"/>
        <v>1.0750415237120001</v>
      </c>
      <c r="AJ109" s="74">
        <f t="shared" si="43"/>
        <v>0</v>
      </c>
      <c r="AK109" s="75" t="str">
        <f>'[2]Ф2 '!CP109</f>
        <v>изменение состава имущества</v>
      </c>
    </row>
    <row r="110" spans="1:37" ht="39.75" customHeight="1" x14ac:dyDescent="0.25">
      <c r="A110" s="70" t="s">
        <v>165</v>
      </c>
      <c r="B110" s="71" t="str">
        <f>'[2]Ф2 '!B110</f>
        <v xml:space="preserve">Реконструкция ВЛ-0,4 кВ  КТП № 85 ф."Пионерская"  </v>
      </c>
      <c r="C110" s="72" t="str">
        <f>'[2]Ф2 '!C110</f>
        <v>L_ДЭСК_034</v>
      </c>
      <c r="D110" s="73" t="s">
        <v>99</v>
      </c>
      <c r="E110" s="73">
        <f>'[2]Ф2 '!E110</f>
        <v>2025</v>
      </c>
      <c r="F110" s="73">
        <f>'[2]Ф2 '!F110</f>
        <v>2025</v>
      </c>
      <c r="G110" s="73">
        <f>'[2]Ф2 '!G110</f>
        <v>0</v>
      </c>
      <c r="H110" s="74">
        <f>'[2]Ф2 '!I110/1.2</f>
        <v>1.24714994520064</v>
      </c>
      <c r="I110" s="74">
        <f>'[2]Ф2 '!K110/1.2</f>
        <v>0</v>
      </c>
      <c r="J110" s="73" t="s">
        <v>47</v>
      </c>
      <c r="K110" s="93">
        <v>1.2471499452006403</v>
      </c>
      <c r="L110" s="93">
        <v>0.11115528093696002</v>
      </c>
      <c r="M110" s="93">
        <v>0.55113791549439994</v>
      </c>
      <c r="N110" s="93">
        <v>0.58485674876928007</v>
      </c>
      <c r="O110" s="74" t="s">
        <v>47</v>
      </c>
      <c r="P110" s="74">
        <f t="shared" si="44"/>
        <v>0</v>
      </c>
      <c r="Q110" s="74">
        <v>0</v>
      </c>
      <c r="R110" s="74">
        <v>0</v>
      </c>
      <c r="S110" s="74">
        <v>0</v>
      </c>
      <c r="T110" s="74">
        <v>0</v>
      </c>
      <c r="U110" s="73" t="s">
        <v>47</v>
      </c>
      <c r="V110" s="73" t="s">
        <v>47</v>
      </c>
      <c r="W110" s="73" t="s">
        <v>47</v>
      </c>
      <c r="X110" s="73" t="s">
        <v>47</v>
      </c>
      <c r="Y110" s="73" t="s">
        <v>47</v>
      </c>
      <c r="Z110" s="73" t="s">
        <v>47</v>
      </c>
      <c r="AA110" s="73" t="s">
        <v>47</v>
      </c>
      <c r="AB110" s="73" t="s">
        <v>47</v>
      </c>
      <c r="AC110" s="74">
        <f t="shared" si="40"/>
        <v>0</v>
      </c>
      <c r="AD110" s="74">
        <f t="shared" si="40"/>
        <v>0</v>
      </c>
      <c r="AE110" s="76">
        <f t="shared" si="41"/>
        <v>1.24714994520064</v>
      </c>
      <c r="AF110" s="74">
        <f t="shared" si="41"/>
        <v>0</v>
      </c>
      <c r="AG110" s="76">
        <f t="shared" si="42"/>
        <v>0</v>
      </c>
      <c r="AH110" s="74">
        <f t="shared" si="42"/>
        <v>0</v>
      </c>
      <c r="AI110" s="74">
        <f t="shared" si="43"/>
        <v>1.24714994520064</v>
      </c>
      <c r="AJ110" s="74">
        <f t="shared" si="43"/>
        <v>0</v>
      </c>
      <c r="AK110" s="75" t="str">
        <f>'[2]Ф2 '!CP110</f>
        <v>изменение состава имущества</v>
      </c>
    </row>
    <row r="111" spans="1:37" ht="39.75" customHeight="1" x14ac:dyDescent="0.25">
      <c r="A111" s="70" t="s">
        <v>166</v>
      </c>
      <c r="B111" s="71" t="str">
        <f>'[2]Ф2 '!B111</f>
        <v>Реконструкция ВЛ-10 кВ ф. № 1 ПС "Иман "от оп. № 1 до КТП № 7</v>
      </c>
      <c r="C111" s="72" t="str">
        <f>'[2]Ф2 '!C111</f>
        <v>L_ДЭСК_035</v>
      </c>
      <c r="D111" s="73" t="s">
        <v>99</v>
      </c>
      <c r="E111" s="73">
        <f>'[2]Ф2 '!E111</f>
        <v>2025</v>
      </c>
      <c r="F111" s="73">
        <f>'[2]Ф2 '!F111</f>
        <v>2025</v>
      </c>
      <c r="G111" s="73">
        <f>'[2]Ф2 '!G111</f>
        <v>0</v>
      </c>
      <c r="H111" s="74">
        <f>'[2]Ф2 '!I111/1.2</f>
        <v>3.7889788491776</v>
      </c>
      <c r="I111" s="74">
        <f>'[2]Ф2 '!K111/1.2</f>
        <v>0</v>
      </c>
      <c r="J111" s="73" t="s">
        <v>47</v>
      </c>
      <c r="K111" s="93">
        <v>3.7889788491776004</v>
      </c>
      <c r="L111" s="93">
        <v>0.31403683184640002</v>
      </c>
      <c r="M111" s="93">
        <v>1.7880913734860802</v>
      </c>
      <c r="N111" s="93">
        <v>1.6868506438451201</v>
      </c>
      <c r="O111" s="74" t="s">
        <v>47</v>
      </c>
      <c r="P111" s="74">
        <f t="shared" si="44"/>
        <v>0</v>
      </c>
      <c r="Q111" s="74">
        <v>0</v>
      </c>
      <c r="R111" s="74">
        <v>0</v>
      </c>
      <c r="S111" s="74">
        <v>0</v>
      </c>
      <c r="T111" s="74">
        <v>0</v>
      </c>
      <c r="U111" s="73" t="s">
        <v>47</v>
      </c>
      <c r="V111" s="73" t="s">
        <v>47</v>
      </c>
      <c r="W111" s="73" t="s">
        <v>47</v>
      </c>
      <c r="X111" s="73" t="s">
        <v>47</v>
      </c>
      <c r="Y111" s="73" t="s">
        <v>47</v>
      </c>
      <c r="Z111" s="73" t="s">
        <v>47</v>
      </c>
      <c r="AA111" s="73" t="s">
        <v>47</v>
      </c>
      <c r="AB111" s="73" t="s">
        <v>47</v>
      </c>
      <c r="AC111" s="74">
        <f t="shared" si="40"/>
        <v>0</v>
      </c>
      <c r="AD111" s="74">
        <f t="shared" si="40"/>
        <v>0</v>
      </c>
      <c r="AE111" s="76">
        <f t="shared" si="41"/>
        <v>3.7889788491776</v>
      </c>
      <c r="AF111" s="74">
        <f t="shared" si="41"/>
        <v>0</v>
      </c>
      <c r="AG111" s="76">
        <f t="shared" si="42"/>
        <v>0</v>
      </c>
      <c r="AH111" s="74">
        <f t="shared" si="42"/>
        <v>0</v>
      </c>
      <c r="AI111" s="74">
        <f t="shared" si="43"/>
        <v>3.7889788491776</v>
      </c>
      <c r="AJ111" s="74">
        <f t="shared" si="43"/>
        <v>0</v>
      </c>
      <c r="AK111" s="75" t="str">
        <f>'[2]Ф2 '!CP111</f>
        <v>изменение состава имущества</v>
      </c>
    </row>
    <row r="112" spans="1:37" ht="39.75" customHeight="1" x14ac:dyDescent="0.25">
      <c r="A112" s="70" t="s">
        <v>167</v>
      </c>
      <c r="B112" s="71" t="str">
        <f>'[2]Ф2 '!B112</f>
        <v xml:space="preserve">Реконструкция ВЛ-0,4 кВ  КТП № 7  ф. "Первомайская"  </v>
      </c>
      <c r="C112" s="72" t="str">
        <f>'[2]Ф2 '!C112</f>
        <v>L_ДЭСК_036</v>
      </c>
      <c r="D112" s="73" t="s">
        <v>99</v>
      </c>
      <c r="E112" s="73">
        <f>'[2]Ф2 '!E112</f>
        <v>2025</v>
      </c>
      <c r="F112" s="73">
        <f>'[2]Ф2 '!F112</f>
        <v>2025</v>
      </c>
      <c r="G112" s="73">
        <f>'[2]Ф2 '!G112</f>
        <v>0</v>
      </c>
      <c r="H112" s="74">
        <f>'[2]Ф2 '!I112/1.2</f>
        <v>2.8805263542681607</v>
      </c>
      <c r="I112" s="74">
        <f>'[2]Ф2 '!K112/1.2</f>
        <v>0</v>
      </c>
      <c r="J112" s="73" t="s">
        <v>47</v>
      </c>
      <c r="K112" s="93">
        <v>2.8805263542681607</v>
      </c>
      <c r="L112" s="93">
        <v>0.25673248014336009</v>
      </c>
      <c r="M112" s="93">
        <v>1.2362690907340805</v>
      </c>
      <c r="N112" s="93">
        <v>1.3875247833907201</v>
      </c>
      <c r="O112" s="74" t="s">
        <v>47</v>
      </c>
      <c r="P112" s="74">
        <f t="shared" si="44"/>
        <v>0</v>
      </c>
      <c r="Q112" s="74">
        <v>0</v>
      </c>
      <c r="R112" s="74">
        <v>0</v>
      </c>
      <c r="S112" s="74">
        <v>0</v>
      </c>
      <c r="T112" s="74">
        <v>0</v>
      </c>
      <c r="U112" s="73" t="s">
        <v>47</v>
      </c>
      <c r="V112" s="73" t="s">
        <v>47</v>
      </c>
      <c r="W112" s="73" t="s">
        <v>47</v>
      </c>
      <c r="X112" s="73" t="s">
        <v>47</v>
      </c>
      <c r="Y112" s="73" t="s">
        <v>47</v>
      </c>
      <c r="Z112" s="73" t="s">
        <v>47</v>
      </c>
      <c r="AA112" s="73" t="s">
        <v>47</v>
      </c>
      <c r="AB112" s="73" t="s">
        <v>47</v>
      </c>
      <c r="AC112" s="74">
        <f t="shared" si="40"/>
        <v>0</v>
      </c>
      <c r="AD112" s="74">
        <f t="shared" si="40"/>
        <v>0</v>
      </c>
      <c r="AE112" s="76">
        <f t="shared" si="41"/>
        <v>2.8805263542681607</v>
      </c>
      <c r="AF112" s="74">
        <f t="shared" si="41"/>
        <v>0</v>
      </c>
      <c r="AG112" s="76">
        <f t="shared" si="42"/>
        <v>0</v>
      </c>
      <c r="AH112" s="74">
        <f t="shared" si="42"/>
        <v>0</v>
      </c>
      <c r="AI112" s="74">
        <f t="shared" si="43"/>
        <v>2.8805263542681607</v>
      </c>
      <c r="AJ112" s="74">
        <f t="shared" si="43"/>
        <v>0</v>
      </c>
      <c r="AK112" s="75" t="str">
        <f>'[2]Ф2 '!CP112</f>
        <v>изменение состава имущества</v>
      </c>
    </row>
    <row r="113" spans="1:37" ht="39.75" customHeight="1" x14ac:dyDescent="0.25">
      <c r="A113" s="70" t="s">
        <v>168</v>
      </c>
      <c r="B113" s="71" t="str">
        <f>'[2]Ф2 '!B113</f>
        <v>Реконструкция ВЛ-10 кВ Ф1 ПС "Иман" от опоры №1 до ТП-13 г.Дальнереченск</v>
      </c>
      <c r="C113" s="72" t="str">
        <f>'[2]Ф2 '!C113</f>
        <v>Р_ДЭСК_011</v>
      </c>
      <c r="D113" s="73" t="s">
        <v>99</v>
      </c>
      <c r="E113" s="73">
        <f>'[2]Ф2 '!E113</f>
        <v>2025</v>
      </c>
      <c r="F113" s="73" t="str">
        <f>'[2]Ф2 '!F113</f>
        <v>нд</v>
      </c>
      <c r="G113" s="73">
        <f>'[2]Ф2 '!G113</f>
        <v>2025</v>
      </c>
      <c r="H113" s="74">
        <f>'[2]Ф2 '!I113/1.2</f>
        <v>0</v>
      </c>
      <c r="I113" s="74">
        <f>'[2]Ф2 '!K113/1.2</f>
        <v>5.5662083333333339</v>
      </c>
      <c r="J113" s="73" t="s">
        <v>47</v>
      </c>
      <c r="K113" s="74">
        <v>0</v>
      </c>
      <c r="L113" s="74">
        <v>0</v>
      </c>
      <c r="M113" s="74">
        <v>0</v>
      </c>
      <c r="N113" s="74">
        <v>0</v>
      </c>
      <c r="O113" s="74" t="s">
        <v>47</v>
      </c>
      <c r="P113" s="74">
        <f>I113</f>
        <v>5.5662083333333339</v>
      </c>
      <c r="Q113" s="74">
        <v>0</v>
      </c>
      <c r="R113" s="74">
        <f>P113</f>
        <v>5.5662083333333339</v>
      </c>
      <c r="S113" s="74">
        <v>0</v>
      </c>
      <c r="T113" s="74">
        <v>0</v>
      </c>
      <c r="U113" s="73" t="s">
        <v>47</v>
      </c>
      <c r="V113" s="73" t="s">
        <v>47</v>
      </c>
      <c r="W113" s="73" t="s">
        <v>47</v>
      </c>
      <c r="X113" s="73" t="s">
        <v>47</v>
      </c>
      <c r="Y113" s="73" t="s">
        <v>47</v>
      </c>
      <c r="Z113" s="73" t="s">
        <v>47</v>
      </c>
      <c r="AA113" s="73" t="s">
        <v>47</v>
      </c>
      <c r="AB113" s="73" t="s">
        <v>47</v>
      </c>
      <c r="AC113" s="74">
        <f t="shared" si="40"/>
        <v>0</v>
      </c>
      <c r="AD113" s="74">
        <f t="shared" si="40"/>
        <v>0</v>
      </c>
      <c r="AE113" s="73">
        <f t="shared" si="41"/>
        <v>0</v>
      </c>
      <c r="AF113" s="74">
        <f t="shared" si="41"/>
        <v>5.5662083333333339</v>
      </c>
      <c r="AG113" s="76">
        <f t="shared" si="42"/>
        <v>0</v>
      </c>
      <c r="AH113" s="74">
        <f t="shared" si="42"/>
        <v>0</v>
      </c>
      <c r="AI113" s="74">
        <f t="shared" si="43"/>
        <v>0</v>
      </c>
      <c r="AJ113" s="74">
        <f t="shared" si="43"/>
        <v>5.5662083333333339</v>
      </c>
      <c r="AK113" s="75" t="str">
        <f>'[2]Ф2 '!CP113</f>
        <v>изменение состава имущества</v>
      </c>
    </row>
    <row r="114" spans="1:37" ht="39.75" customHeight="1" x14ac:dyDescent="0.25">
      <c r="A114" s="70" t="s">
        <v>169</v>
      </c>
      <c r="B114" s="71" t="str">
        <f>'[2]Ф2 '!B114</f>
        <v>Реконструкция ВЛ-0,4(0,23)кВ в ВЛИ-0,4кВ КТП - 109 ф. "Володарского,2-42" г.Артем</v>
      </c>
      <c r="C114" s="72" t="str">
        <f>'[2]Ф2 '!C114</f>
        <v>Р_ДЭСК_013</v>
      </c>
      <c r="D114" s="73" t="s">
        <v>99</v>
      </c>
      <c r="E114" s="73">
        <f>'[2]Ф2 '!E114</f>
        <v>2025</v>
      </c>
      <c r="F114" s="73" t="str">
        <f>'[2]Ф2 '!F114</f>
        <v>нд</v>
      </c>
      <c r="G114" s="73">
        <f>'[2]Ф2 '!G114</f>
        <v>2025</v>
      </c>
      <c r="H114" s="74">
        <f>'[2]Ф2 '!I114/1.2</f>
        <v>0</v>
      </c>
      <c r="I114" s="74">
        <f>'[2]Ф2 '!K114/1.2</f>
        <v>1.570875</v>
      </c>
      <c r="J114" s="73" t="s">
        <v>47</v>
      </c>
      <c r="K114" s="74">
        <v>0</v>
      </c>
      <c r="L114" s="74">
        <v>0</v>
      </c>
      <c r="M114" s="74">
        <v>0</v>
      </c>
      <c r="N114" s="74">
        <v>0</v>
      </c>
      <c r="O114" s="74" t="s">
        <v>47</v>
      </c>
      <c r="P114" s="74">
        <f>I114</f>
        <v>1.570875</v>
      </c>
      <c r="Q114" s="74">
        <v>0</v>
      </c>
      <c r="R114" s="74">
        <f t="shared" ref="R114:R142" si="47">P114</f>
        <v>1.570875</v>
      </c>
      <c r="S114" s="74">
        <v>0</v>
      </c>
      <c r="T114" s="74">
        <v>0</v>
      </c>
      <c r="U114" s="73" t="s">
        <v>47</v>
      </c>
      <c r="V114" s="73" t="s">
        <v>47</v>
      </c>
      <c r="W114" s="73" t="s">
        <v>47</v>
      </c>
      <c r="X114" s="73" t="s">
        <v>47</v>
      </c>
      <c r="Y114" s="73" t="s">
        <v>47</v>
      </c>
      <c r="Z114" s="73" t="s">
        <v>47</v>
      </c>
      <c r="AA114" s="73" t="s">
        <v>47</v>
      </c>
      <c r="AB114" s="73" t="s">
        <v>47</v>
      </c>
      <c r="AC114" s="74">
        <f t="shared" si="40"/>
        <v>0</v>
      </c>
      <c r="AD114" s="74">
        <f t="shared" si="40"/>
        <v>0</v>
      </c>
      <c r="AE114" s="73">
        <f t="shared" si="41"/>
        <v>0</v>
      </c>
      <c r="AF114" s="74">
        <f t="shared" si="41"/>
        <v>1.570875</v>
      </c>
      <c r="AG114" s="76">
        <f t="shared" si="42"/>
        <v>0</v>
      </c>
      <c r="AH114" s="74">
        <f t="shared" si="42"/>
        <v>0</v>
      </c>
      <c r="AI114" s="74">
        <f t="shared" si="43"/>
        <v>0</v>
      </c>
      <c r="AJ114" s="74">
        <f t="shared" si="43"/>
        <v>1.570875</v>
      </c>
      <c r="AK114" s="75" t="str">
        <f>'[2]Ф2 '!CP114</f>
        <v>изменение состава имущества</v>
      </c>
    </row>
    <row r="115" spans="1:37" ht="39.75" customHeight="1" x14ac:dyDescent="0.25">
      <c r="A115" s="70" t="s">
        <v>170</v>
      </c>
      <c r="B115" s="71" t="str">
        <f>'[2]Ф2 '!B115</f>
        <v>Реконструкция ВЛ-0,4(0,23)кВ в ВЛИ-0,4кВ ТП - 8 ф. "Кузбасская10 - Донбасская, 21-25" г.Артем</v>
      </c>
      <c r="C115" s="72" t="str">
        <f>'[2]Ф2 '!C115</f>
        <v>Р_ДЭСК_014</v>
      </c>
      <c r="D115" s="73" t="s">
        <v>99</v>
      </c>
      <c r="E115" s="73">
        <f>'[2]Ф2 '!E115</f>
        <v>2025</v>
      </c>
      <c r="F115" s="73" t="str">
        <f>'[2]Ф2 '!F115</f>
        <v>нд</v>
      </c>
      <c r="G115" s="73">
        <f>'[2]Ф2 '!G115</f>
        <v>2025</v>
      </c>
      <c r="H115" s="74">
        <f>'[2]Ф2 '!I115/1.2</f>
        <v>0</v>
      </c>
      <c r="I115" s="74">
        <f>'[2]Ф2 '!K115/1.2</f>
        <v>0.99049166666666677</v>
      </c>
      <c r="J115" s="73" t="s">
        <v>47</v>
      </c>
      <c r="K115" s="74">
        <v>0</v>
      </c>
      <c r="L115" s="74">
        <v>0</v>
      </c>
      <c r="M115" s="74">
        <v>0</v>
      </c>
      <c r="N115" s="74">
        <v>0</v>
      </c>
      <c r="O115" s="74" t="s">
        <v>47</v>
      </c>
      <c r="P115" s="74">
        <f t="shared" ref="P115:P177" si="48">I115</f>
        <v>0.99049166666666677</v>
      </c>
      <c r="Q115" s="74">
        <v>0</v>
      </c>
      <c r="R115" s="74">
        <f t="shared" si="47"/>
        <v>0.99049166666666677</v>
      </c>
      <c r="S115" s="74">
        <v>0</v>
      </c>
      <c r="T115" s="74">
        <v>0</v>
      </c>
      <c r="U115" s="73" t="s">
        <v>47</v>
      </c>
      <c r="V115" s="73" t="s">
        <v>47</v>
      </c>
      <c r="W115" s="73" t="s">
        <v>47</v>
      </c>
      <c r="X115" s="73" t="s">
        <v>47</v>
      </c>
      <c r="Y115" s="73" t="s">
        <v>47</v>
      </c>
      <c r="Z115" s="73" t="s">
        <v>47</v>
      </c>
      <c r="AA115" s="73" t="s">
        <v>47</v>
      </c>
      <c r="AB115" s="73" t="s">
        <v>47</v>
      </c>
      <c r="AC115" s="74">
        <f t="shared" si="40"/>
        <v>0</v>
      </c>
      <c r="AD115" s="74">
        <f t="shared" si="40"/>
        <v>0</v>
      </c>
      <c r="AE115" s="73">
        <f t="shared" si="41"/>
        <v>0</v>
      </c>
      <c r="AF115" s="74">
        <f t="shared" si="41"/>
        <v>0.99049166666666677</v>
      </c>
      <c r="AG115" s="76">
        <f t="shared" si="42"/>
        <v>0</v>
      </c>
      <c r="AH115" s="74">
        <f t="shared" si="42"/>
        <v>0</v>
      </c>
      <c r="AI115" s="74">
        <f t="shared" si="43"/>
        <v>0</v>
      </c>
      <c r="AJ115" s="74">
        <f t="shared" si="43"/>
        <v>0.99049166666666677</v>
      </c>
      <c r="AK115" s="75" t="str">
        <f>'[2]Ф2 '!CP115</f>
        <v>изменение состава имущества</v>
      </c>
    </row>
    <row r="116" spans="1:37" ht="39.75" customHeight="1" x14ac:dyDescent="0.25">
      <c r="A116" s="70" t="s">
        <v>171</v>
      </c>
      <c r="B116" s="71" t="str">
        <f>'[2]Ф2 '!B116</f>
        <v>Реконструкция ВЛ-0,4(0,23)кВ в ВЛИ-0,4кВ ТП - 8 ф. "Шишкина" г.Артем</v>
      </c>
      <c r="C116" s="72" t="str">
        <f>'[2]Ф2 '!C116</f>
        <v>Р_ДЭСК_015</v>
      </c>
      <c r="D116" s="73" t="s">
        <v>99</v>
      </c>
      <c r="E116" s="73">
        <f>'[2]Ф2 '!E116</f>
        <v>2025</v>
      </c>
      <c r="F116" s="73" t="str">
        <f>'[2]Ф2 '!F116</f>
        <v>нд</v>
      </c>
      <c r="G116" s="73">
        <f>'[2]Ф2 '!G116</f>
        <v>2025</v>
      </c>
      <c r="H116" s="74">
        <f>'[2]Ф2 '!I116/1.2</f>
        <v>0</v>
      </c>
      <c r="I116" s="74">
        <f>'[2]Ф2 '!K116/1.2</f>
        <v>0.87091666666666667</v>
      </c>
      <c r="J116" s="73" t="s">
        <v>47</v>
      </c>
      <c r="K116" s="74">
        <v>0</v>
      </c>
      <c r="L116" s="74">
        <v>0</v>
      </c>
      <c r="M116" s="74">
        <v>0</v>
      </c>
      <c r="N116" s="74">
        <v>0</v>
      </c>
      <c r="O116" s="74" t="s">
        <v>47</v>
      </c>
      <c r="P116" s="74">
        <f t="shared" si="48"/>
        <v>0.87091666666666667</v>
      </c>
      <c r="Q116" s="74">
        <v>0</v>
      </c>
      <c r="R116" s="74">
        <f t="shared" si="47"/>
        <v>0.87091666666666667</v>
      </c>
      <c r="S116" s="74">
        <v>0</v>
      </c>
      <c r="T116" s="74">
        <v>0</v>
      </c>
      <c r="U116" s="73" t="s">
        <v>47</v>
      </c>
      <c r="V116" s="73" t="s">
        <v>47</v>
      </c>
      <c r="W116" s="73" t="s">
        <v>47</v>
      </c>
      <c r="X116" s="73" t="s">
        <v>47</v>
      </c>
      <c r="Y116" s="73" t="s">
        <v>47</v>
      </c>
      <c r="Z116" s="73" t="s">
        <v>47</v>
      </c>
      <c r="AA116" s="73" t="s">
        <v>47</v>
      </c>
      <c r="AB116" s="73" t="s">
        <v>47</v>
      </c>
      <c r="AC116" s="74">
        <f t="shared" si="40"/>
        <v>0</v>
      </c>
      <c r="AD116" s="74">
        <f t="shared" si="40"/>
        <v>0</v>
      </c>
      <c r="AE116" s="73">
        <f t="shared" si="41"/>
        <v>0</v>
      </c>
      <c r="AF116" s="74">
        <f t="shared" si="41"/>
        <v>0.87091666666666667</v>
      </c>
      <c r="AG116" s="76">
        <f t="shared" si="42"/>
        <v>0</v>
      </c>
      <c r="AH116" s="74">
        <f t="shared" si="42"/>
        <v>0</v>
      </c>
      <c r="AI116" s="74">
        <f t="shared" si="43"/>
        <v>0</v>
      </c>
      <c r="AJ116" s="74">
        <f t="shared" si="43"/>
        <v>0.87091666666666667</v>
      </c>
      <c r="AK116" s="75" t="str">
        <f>'[2]Ф2 '!CP116</f>
        <v>изменение состава имущества</v>
      </c>
    </row>
    <row r="117" spans="1:37" ht="39.75" customHeight="1" x14ac:dyDescent="0.25">
      <c r="A117" s="70" t="s">
        <v>172</v>
      </c>
      <c r="B117" s="71" t="str">
        <f>'[2]Ф2 '!B117</f>
        <v>Реконструкция ВЛ-0,4(0,23)кВ в ВЛИ-0,4кВ ТП - 8 ф. "Полевая" г.Артем</v>
      </c>
      <c r="C117" s="72" t="str">
        <f>'[2]Ф2 '!C117</f>
        <v>Р_ДЭСК_016</v>
      </c>
      <c r="D117" s="73" t="s">
        <v>99</v>
      </c>
      <c r="E117" s="73">
        <f>'[2]Ф2 '!E117</f>
        <v>2025</v>
      </c>
      <c r="F117" s="73" t="str">
        <f>'[2]Ф2 '!F117</f>
        <v>нд</v>
      </c>
      <c r="G117" s="73">
        <f>'[2]Ф2 '!G117</f>
        <v>2025</v>
      </c>
      <c r="H117" s="74">
        <f>'[2]Ф2 '!I117/1.2</f>
        <v>0</v>
      </c>
      <c r="I117" s="74">
        <f>'[2]Ф2 '!K117/1.2</f>
        <v>0.61583333333333334</v>
      </c>
      <c r="J117" s="73" t="s">
        <v>47</v>
      </c>
      <c r="K117" s="74">
        <v>0</v>
      </c>
      <c r="L117" s="74">
        <v>0</v>
      </c>
      <c r="M117" s="74">
        <v>0</v>
      </c>
      <c r="N117" s="74">
        <v>0</v>
      </c>
      <c r="O117" s="74" t="s">
        <v>47</v>
      </c>
      <c r="P117" s="74">
        <f t="shared" si="48"/>
        <v>0.61583333333333334</v>
      </c>
      <c r="Q117" s="74">
        <v>0</v>
      </c>
      <c r="R117" s="74">
        <f t="shared" si="47"/>
        <v>0.61583333333333334</v>
      </c>
      <c r="S117" s="74">
        <v>0</v>
      </c>
      <c r="T117" s="74">
        <v>0</v>
      </c>
      <c r="U117" s="73" t="s">
        <v>47</v>
      </c>
      <c r="V117" s="73" t="s">
        <v>47</v>
      </c>
      <c r="W117" s="73" t="s">
        <v>47</v>
      </c>
      <c r="X117" s="73" t="s">
        <v>47</v>
      </c>
      <c r="Y117" s="73" t="s">
        <v>47</v>
      </c>
      <c r="Z117" s="73" t="s">
        <v>47</v>
      </c>
      <c r="AA117" s="73" t="s">
        <v>47</v>
      </c>
      <c r="AB117" s="73" t="s">
        <v>47</v>
      </c>
      <c r="AC117" s="74">
        <f t="shared" si="40"/>
        <v>0</v>
      </c>
      <c r="AD117" s="74">
        <f t="shared" si="40"/>
        <v>0</v>
      </c>
      <c r="AE117" s="73">
        <f t="shared" si="41"/>
        <v>0</v>
      </c>
      <c r="AF117" s="74">
        <f t="shared" si="41"/>
        <v>0.61583333333333334</v>
      </c>
      <c r="AG117" s="76">
        <f t="shared" si="42"/>
        <v>0</v>
      </c>
      <c r="AH117" s="74">
        <f t="shared" si="42"/>
        <v>0</v>
      </c>
      <c r="AI117" s="74">
        <f t="shared" si="43"/>
        <v>0</v>
      </c>
      <c r="AJ117" s="74">
        <f t="shared" si="43"/>
        <v>0.61583333333333334</v>
      </c>
      <c r="AK117" s="75" t="str">
        <f>'[2]Ф2 '!CP117</f>
        <v>изменение состава имущества</v>
      </c>
    </row>
    <row r="118" spans="1:37" ht="39.75" customHeight="1" x14ac:dyDescent="0.25">
      <c r="A118" s="70" t="s">
        <v>173</v>
      </c>
      <c r="B118" s="71" t="str">
        <f>'[2]Ф2 '!B118</f>
        <v>Реконструкция ВЛ-0,4(0,23)кВ в ВЛИ-0,4кВ  ТП - 62  ф. "Кирова-техникум" г.Артем</v>
      </c>
      <c r="C118" s="72" t="str">
        <f>'[2]Ф2 '!C118</f>
        <v>Р_ДЭСК_017</v>
      </c>
      <c r="D118" s="73" t="s">
        <v>99</v>
      </c>
      <c r="E118" s="73">
        <f>'[2]Ф2 '!E118</f>
        <v>2025</v>
      </c>
      <c r="F118" s="73" t="str">
        <f>'[2]Ф2 '!F118</f>
        <v>нд</v>
      </c>
      <c r="G118" s="73">
        <f>'[2]Ф2 '!G118</f>
        <v>2025</v>
      </c>
      <c r="H118" s="74">
        <f>'[2]Ф2 '!I118/1.2</f>
        <v>0</v>
      </c>
      <c r="I118" s="74">
        <f>'[2]Ф2 '!K118/1.2</f>
        <v>0.36810833333333337</v>
      </c>
      <c r="J118" s="73" t="s">
        <v>47</v>
      </c>
      <c r="K118" s="74">
        <v>0</v>
      </c>
      <c r="L118" s="74">
        <v>0</v>
      </c>
      <c r="M118" s="74">
        <v>0</v>
      </c>
      <c r="N118" s="74">
        <v>0</v>
      </c>
      <c r="O118" s="74" t="s">
        <v>47</v>
      </c>
      <c r="P118" s="74">
        <f t="shared" si="48"/>
        <v>0.36810833333333337</v>
      </c>
      <c r="Q118" s="74">
        <v>0</v>
      </c>
      <c r="R118" s="74">
        <f t="shared" si="47"/>
        <v>0.36810833333333337</v>
      </c>
      <c r="S118" s="74">
        <v>0</v>
      </c>
      <c r="T118" s="74">
        <v>0</v>
      </c>
      <c r="U118" s="73" t="s">
        <v>47</v>
      </c>
      <c r="V118" s="73" t="s">
        <v>47</v>
      </c>
      <c r="W118" s="73" t="s">
        <v>47</v>
      </c>
      <c r="X118" s="73" t="s">
        <v>47</v>
      </c>
      <c r="Y118" s="73" t="s">
        <v>47</v>
      </c>
      <c r="Z118" s="73" t="s">
        <v>47</v>
      </c>
      <c r="AA118" s="73" t="s">
        <v>47</v>
      </c>
      <c r="AB118" s="73" t="s">
        <v>47</v>
      </c>
      <c r="AC118" s="74">
        <f t="shared" si="40"/>
        <v>0</v>
      </c>
      <c r="AD118" s="74">
        <f t="shared" si="40"/>
        <v>0</v>
      </c>
      <c r="AE118" s="73">
        <f t="shared" si="41"/>
        <v>0</v>
      </c>
      <c r="AF118" s="74">
        <f t="shared" si="41"/>
        <v>0.36810833333333337</v>
      </c>
      <c r="AG118" s="76">
        <f t="shared" si="42"/>
        <v>0</v>
      </c>
      <c r="AH118" s="74">
        <f t="shared" si="42"/>
        <v>0</v>
      </c>
      <c r="AI118" s="74">
        <f t="shared" si="43"/>
        <v>0</v>
      </c>
      <c r="AJ118" s="74">
        <f t="shared" si="43"/>
        <v>0.36810833333333337</v>
      </c>
      <c r="AK118" s="75" t="str">
        <f>'[2]Ф2 '!CP118</f>
        <v>изменение состава имущества</v>
      </c>
    </row>
    <row r="119" spans="1:37" ht="39.75" customHeight="1" x14ac:dyDescent="0.25">
      <c r="A119" s="70" t="s">
        <v>174</v>
      </c>
      <c r="B119" s="71" t="str">
        <f>'[2]Ф2 '!B119</f>
        <v>Реконструкция ВЛ-0,4(0,23)кВ в ВЛИ-0,4кВ  ТП - 62  ф. "пер. Васнецова-Астраханская" г.Артем</v>
      </c>
      <c r="C119" s="72" t="str">
        <f>'[2]Ф2 '!C119</f>
        <v>Р_ДЭСК_018</v>
      </c>
      <c r="D119" s="73" t="s">
        <v>99</v>
      </c>
      <c r="E119" s="73">
        <f>'[2]Ф2 '!E119</f>
        <v>2025</v>
      </c>
      <c r="F119" s="73" t="str">
        <f>'[2]Ф2 '!F119</f>
        <v>нд</v>
      </c>
      <c r="G119" s="73">
        <f>'[2]Ф2 '!G119</f>
        <v>2025</v>
      </c>
      <c r="H119" s="74">
        <f>'[2]Ф2 '!I119/1.2</f>
        <v>0</v>
      </c>
      <c r="I119" s="74">
        <f>'[2]Ф2 '!K119/1.2</f>
        <v>1.720375</v>
      </c>
      <c r="J119" s="73" t="s">
        <v>47</v>
      </c>
      <c r="K119" s="74">
        <v>0</v>
      </c>
      <c r="L119" s="74">
        <v>0</v>
      </c>
      <c r="M119" s="74">
        <v>0</v>
      </c>
      <c r="N119" s="74">
        <v>0</v>
      </c>
      <c r="O119" s="74" t="s">
        <v>47</v>
      </c>
      <c r="P119" s="74">
        <f t="shared" si="48"/>
        <v>1.720375</v>
      </c>
      <c r="Q119" s="74">
        <v>0</v>
      </c>
      <c r="R119" s="74">
        <f t="shared" si="47"/>
        <v>1.720375</v>
      </c>
      <c r="S119" s="74">
        <v>0</v>
      </c>
      <c r="T119" s="74">
        <v>0</v>
      </c>
      <c r="U119" s="73" t="s">
        <v>47</v>
      </c>
      <c r="V119" s="73" t="s">
        <v>47</v>
      </c>
      <c r="W119" s="73" t="s">
        <v>47</v>
      </c>
      <c r="X119" s="73" t="s">
        <v>47</v>
      </c>
      <c r="Y119" s="73" t="s">
        <v>47</v>
      </c>
      <c r="Z119" s="73" t="s">
        <v>47</v>
      </c>
      <c r="AA119" s="73" t="s">
        <v>47</v>
      </c>
      <c r="AB119" s="73" t="s">
        <v>47</v>
      </c>
      <c r="AC119" s="74">
        <f t="shared" si="40"/>
        <v>0</v>
      </c>
      <c r="AD119" s="74">
        <f t="shared" si="40"/>
        <v>0</v>
      </c>
      <c r="AE119" s="73">
        <f t="shared" si="41"/>
        <v>0</v>
      </c>
      <c r="AF119" s="74">
        <f t="shared" si="41"/>
        <v>1.720375</v>
      </c>
      <c r="AG119" s="76">
        <f t="shared" si="42"/>
        <v>0</v>
      </c>
      <c r="AH119" s="74">
        <f t="shared" si="42"/>
        <v>0</v>
      </c>
      <c r="AI119" s="74">
        <f t="shared" si="43"/>
        <v>0</v>
      </c>
      <c r="AJ119" s="74">
        <f t="shared" si="43"/>
        <v>1.720375</v>
      </c>
      <c r="AK119" s="75" t="str">
        <f>'[2]Ф2 '!CP119</f>
        <v>изменение состава имущества</v>
      </c>
    </row>
    <row r="120" spans="1:37" ht="39.75" customHeight="1" x14ac:dyDescent="0.25">
      <c r="A120" s="70" t="s">
        <v>175</v>
      </c>
      <c r="B120" s="71" t="str">
        <f>'[2]Ф2 '!B120</f>
        <v>Реконструкция ВЛ-0,4(0,23)кВ в ВЛИ-0,4кВ ТП - 62 ф. "Хасанская-пер. Хасанский" г.Артем</v>
      </c>
      <c r="C120" s="72" t="str">
        <f>'[2]Ф2 '!C120</f>
        <v>Р_ДЭСК_019</v>
      </c>
      <c r="D120" s="73" t="s">
        <v>99</v>
      </c>
      <c r="E120" s="73">
        <f>'[2]Ф2 '!E120</f>
        <v>2025</v>
      </c>
      <c r="F120" s="73" t="str">
        <f>'[2]Ф2 '!F120</f>
        <v>нд</v>
      </c>
      <c r="G120" s="73">
        <f>'[2]Ф2 '!G120</f>
        <v>2025</v>
      </c>
      <c r="H120" s="74">
        <f>'[2]Ф2 '!I120/1.2</f>
        <v>0</v>
      </c>
      <c r="I120" s="74">
        <f>'[2]Ф2 '!K120/1.2</f>
        <v>0.72239166666666677</v>
      </c>
      <c r="J120" s="73" t="s">
        <v>47</v>
      </c>
      <c r="K120" s="74">
        <v>0</v>
      </c>
      <c r="L120" s="74">
        <v>0</v>
      </c>
      <c r="M120" s="74">
        <v>0</v>
      </c>
      <c r="N120" s="74">
        <v>0</v>
      </c>
      <c r="O120" s="74" t="s">
        <v>47</v>
      </c>
      <c r="P120" s="74">
        <f t="shared" si="48"/>
        <v>0.72239166666666677</v>
      </c>
      <c r="Q120" s="74">
        <v>0</v>
      </c>
      <c r="R120" s="74">
        <f t="shared" si="47"/>
        <v>0.72239166666666677</v>
      </c>
      <c r="S120" s="74">
        <v>0</v>
      </c>
      <c r="T120" s="74">
        <v>0</v>
      </c>
      <c r="U120" s="73" t="s">
        <v>47</v>
      </c>
      <c r="V120" s="73" t="s">
        <v>47</v>
      </c>
      <c r="W120" s="73" t="s">
        <v>47</v>
      </c>
      <c r="X120" s="73" t="s">
        <v>47</v>
      </c>
      <c r="Y120" s="73" t="s">
        <v>47</v>
      </c>
      <c r="Z120" s="73" t="s">
        <v>47</v>
      </c>
      <c r="AA120" s="73" t="s">
        <v>47</v>
      </c>
      <c r="AB120" s="73" t="s">
        <v>47</v>
      </c>
      <c r="AC120" s="74">
        <f t="shared" si="40"/>
        <v>0</v>
      </c>
      <c r="AD120" s="74">
        <f t="shared" si="40"/>
        <v>0</v>
      </c>
      <c r="AE120" s="73">
        <f t="shared" si="41"/>
        <v>0</v>
      </c>
      <c r="AF120" s="74">
        <f t="shared" si="41"/>
        <v>0.72239166666666677</v>
      </c>
      <c r="AG120" s="76">
        <f t="shared" si="42"/>
        <v>0</v>
      </c>
      <c r="AH120" s="74">
        <f t="shared" si="42"/>
        <v>0</v>
      </c>
      <c r="AI120" s="74">
        <f t="shared" si="43"/>
        <v>0</v>
      </c>
      <c r="AJ120" s="74">
        <f t="shared" si="43"/>
        <v>0.72239166666666677</v>
      </c>
      <c r="AK120" s="75" t="str">
        <f>'[2]Ф2 '!CP120</f>
        <v>изменение состава имущества</v>
      </c>
    </row>
    <row r="121" spans="1:37" ht="39.75" customHeight="1" x14ac:dyDescent="0.25">
      <c r="A121" s="70" t="s">
        <v>176</v>
      </c>
      <c r="B121" s="71" t="str">
        <f>'[2]Ф2 '!B121</f>
        <v>Реконструкция ВЛ-0,4(0,23)кВ в ВЛИ-0,4кВ ТП - 206 ф. "Черемуховая" г.Артем</v>
      </c>
      <c r="C121" s="72" t="str">
        <f>'[2]Ф2 '!C121</f>
        <v>Р_ДЭСК_020</v>
      </c>
      <c r="D121" s="73" t="s">
        <v>99</v>
      </c>
      <c r="E121" s="73">
        <f>'[2]Ф2 '!E121</f>
        <v>2025</v>
      </c>
      <c r="F121" s="73" t="str">
        <f>'[2]Ф2 '!F121</f>
        <v>нд</v>
      </c>
      <c r="G121" s="73">
        <f>'[2]Ф2 '!G121</f>
        <v>2025</v>
      </c>
      <c r="H121" s="74">
        <f>'[2]Ф2 '!I121/1.2</f>
        <v>0</v>
      </c>
      <c r="I121" s="74">
        <f>'[2]Ф2 '!K121/1.2</f>
        <v>1.2233750000000001</v>
      </c>
      <c r="J121" s="73" t="s">
        <v>47</v>
      </c>
      <c r="K121" s="74">
        <v>0</v>
      </c>
      <c r="L121" s="74">
        <v>0</v>
      </c>
      <c r="M121" s="74">
        <v>0</v>
      </c>
      <c r="N121" s="74">
        <v>0</v>
      </c>
      <c r="O121" s="74" t="s">
        <v>47</v>
      </c>
      <c r="P121" s="74">
        <f t="shared" si="48"/>
        <v>1.2233750000000001</v>
      </c>
      <c r="Q121" s="74">
        <v>0</v>
      </c>
      <c r="R121" s="74">
        <f t="shared" si="47"/>
        <v>1.2233750000000001</v>
      </c>
      <c r="S121" s="74">
        <v>0</v>
      </c>
      <c r="T121" s="74">
        <v>0</v>
      </c>
      <c r="U121" s="73" t="s">
        <v>47</v>
      </c>
      <c r="V121" s="73" t="s">
        <v>47</v>
      </c>
      <c r="W121" s="73" t="s">
        <v>47</v>
      </c>
      <c r="X121" s="73" t="s">
        <v>47</v>
      </c>
      <c r="Y121" s="73" t="s">
        <v>47</v>
      </c>
      <c r="Z121" s="73" t="s">
        <v>47</v>
      </c>
      <c r="AA121" s="73" t="s">
        <v>47</v>
      </c>
      <c r="AB121" s="73" t="s">
        <v>47</v>
      </c>
      <c r="AC121" s="74">
        <f t="shared" si="40"/>
        <v>0</v>
      </c>
      <c r="AD121" s="74">
        <f t="shared" si="40"/>
        <v>0</v>
      </c>
      <c r="AE121" s="73">
        <f t="shared" si="41"/>
        <v>0</v>
      </c>
      <c r="AF121" s="74">
        <f t="shared" si="41"/>
        <v>1.2233750000000001</v>
      </c>
      <c r="AG121" s="76">
        <f t="shared" si="42"/>
        <v>0</v>
      </c>
      <c r="AH121" s="74">
        <f t="shared" si="42"/>
        <v>0</v>
      </c>
      <c r="AI121" s="74">
        <f t="shared" si="43"/>
        <v>0</v>
      </c>
      <c r="AJ121" s="74">
        <f t="shared" si="43"/>
        <v>1.2233750000000001</v>
      </c>
      <c r="AK121" s="75" t="str">
        <f>'[2]Ф2 '!CP121</f>
        <v>изменение состава имущества</v>
      </c>
    </row>
    <row r="122" spans="1:37" ht="39.75" customHeight="1" x14ac:dyDescent="0.25">
      <c r="A122" s="70" t="s">
        <v>177</v>
      </c>
      <c r="B122" s="71" t="str">
        <f>'[2]Ф2 '!B122</f>
        <v>Реконструкция ВЛ-0,4(0,23)кВ в ВЛИ-0,4кВ ТП - 206 ф. "Березовая" г.Артем</v>
      </c>
      <c r="C122" s="72" t="str">
        <f>'[2]Ф2 '!C122</f>
        <v>Р_ДЭСК_021</v>
      </c>
      <c r="D122" s="73" t="s">
        <v>99</v>
      </c>
      <c r="E122" s="73">
        <f>'[2]Ф2 '!E122</f>
        <v>2025</v>
      </c>
      <c r="F122" s="73" t="str">
        <f>'[2]Ф2 '!F122</f>
        <v>нд</v>
      </c>
      <c r="G122" s="73">
        <f>'[2]Ф2 '!G122</f>
        <v>2025</v>
      </c>
      <c r="H122" s="74">
        <f>'[2]Ф2 '!I122/1.2</f>
        <v>0</v>
      </c>
      <c r="I122" s="74">
        <f>'[2]Ф2 '!K122/1.2</f>
        <v>1.2644583333333335</v>
      </c>
      <c r="J122" s="73" t="s">
        <v>47</v>
      </c>
      <c r="K122" s="74">
        <v>0</v>
      </c>
      <c r="L122" s="74">
        <v>0</v>
      </c>
      <c r="M122" s="74">
        <v>0</v>
      </c>
      <c r="N122" s="74">
        <v>0</v>
      </c>
      <c r="O122" s="74" t="s">
        <v>47</v>
      </c>
      <c r="P122" s="74">
        <f t="shared" si="48"/>
        <v>1.2644583333333335</v>
      </c>
      <c r="Q122" s="74">
        <v>0</v>
      </c>
      <c r="R122" s="74">
        <f t="shared" si="47"/>
        <v>1.2644583333333335</v>
      </c>
      <c r="S122" s="74">
        <v>0</v>
      </c>
      <c r="T122" s="74">
        <v>0</v>
      </c>
      <c r="U122" s="73" t="s">
        <v>47</v>
      </c>
      <c r="V122" s="73" t="s">
        <v>47</v>
      </c>
      <c r="W122" s="73" t="s">
        <v>47</v>
      </c>
      <c r="X122" s="73" t="s">
        <v>47</v>
      </c>
      <c r="Y122" s="73" t="s">
        <v>47</v>
      </c>
      <c r="Z122" s="73" t="s">
        <v>47</v>
      </c>
      <c r="AA122" s="73" t="s">
        <v>47</v>
      </c>
      <c r="AB122" s="73" t="s">
        <v>47</v>
      </c>
      <c r="AC122" s="74">
        <f t="shared" si="40"/>
        <v>0</v>
      </c>
      <c r="AD122" s="74">
        <f t="shared" si="40"/>
        <v>0</v>
      </c>
      <c r="AE122" s="73">
        <f t="shared" si="41"/>
        <v>0</v>
      </c>
      <c r="AF122" s="74">
        <f t="shared" si="41"/>
        <v>1.2644583333333335</v>
      </c>
      <c r="AG122" s="76">
        <f t="shared" si="42"/>
        <v>0</v>
      </c>
      <c r="AH122" s="74">
        <f t="shared" si="42"/>
        <v>0</v>
      </c>
      <c r="AI122" s="74">
        <f t="shared" si="43"/>
        <v>0</v>
      </c>
      <c r="AJ122" s="74">
        <f t="shared" si="43"/>
        <v>1.2644583333333335</v>
      </c>
      <c r="AK122" s="75" t="str">
        <f>'[2]Ф2 '!CP122</f>
        <v>изменение состава имущества</v>
      </c>
    </row>
    <row r="123" spans="1:37" ht="36.75" customHeight="1" x14ac:dyDescent="0.25">
      <c r="A123" s="70" t="s">
        <v>178</v>
      </c>
      <c r="B123" s="71" t="str">
        <f>'[2]Ф2 '!B123</f>
        <v>Реконструкция ВЛ-0,4(0,23)кВ в ВЛИ-0,4кВ ТП - 32 ф. "Эксперементальная 1-21,2-20" г.Артем</v>
      </c>
      <c r="C123" s="72" t="str">
        <f>'[2]Ф2 '!C123</f>
        <v>Р_ДЭСК_022</v>
      </c>
      <c r="D123" s="73" t="s">
        <v>99</v>
      </c>
      <c r="E123" s="73">
        <f>'[2]Ф2 '!E123</f>
        <v>2025</v>
      </c>
      <c r="F123" s="73" t="str">
        <f>'[2]Ф2 '!F123</f>
        <v>нд</v>
      </c>
      <c r="G123" s="73">
        <f>'[2]Ф2 '!G123</f>
        <v>2025</v>
      </c>
      <c r="H123" s="74">
        <f>'[2]Ф2 '!I123/1.2</f>
        <v>0</v>
      </c>
      <c r="I123" s="74">
        <f>'[2]Ф2 '!K123/1.2</f>
        <v>1.8053249999999998</v>
      </c>
      <c r="J123" s="73" t="s">
        <v>47</v>
      </c>
      <c r="K123" s="74">
        <v>0</v>
      </c>
      <c r="L123" s="74">
        <v>0</v>
      </c>
      <c r="M123" s="74">
        <v>0</v>
      </c>
      <c r="N123" s="74">
        <v>0</v>
      </c>
      <c r="O123" s="74" t="s">
        <v>47</v>
      </c>
      <c r="P123" s="74">
        <f t="shared" si="48"/>
        <v>1.8053249999999998</v>
      </c>
      <c r="Q123" s="74">
        <v>0</v>
      </c>
      <c r="R123" s="74">
        <f t="shared" si="47"/>
        <v>1.8053249999999998</v>
      </c>
      <c r="S123" s="74">
        <v>0</v>
      </c>
      <c r="T123" s="74">
        <v>0</v>
      </c>
      <c r="U123" s="73" t="s">
        <v>47</v>
      </c>
      <c r="V123" s="73" t="s">
        <v>47</v>
      </c>
      <c r="W123" s="73" t="s">
        <v>47</v>
      </c>
      <c r="X123" s="73" t="s">
        <v>47</v>
      </c>
      <c r="Y123" s="73" t="s">
        <v>47</v>
      </c>
      <c r="Z123" s="73" t="s">
        <v>47</v>
      </c>
      <c r="AA123" s="73" t="s">
        <v>47</v>
      </c>
      <c r="AB123" s="73" t="s">
        <v>47</v>
      </c>
      <c r="AC123" s="74">
        <f t="shared" si="40"/>
        <v>0</v>
      </c>
      <c r="AD123" s="74">
        <f t="shared" si="40"/>
        <v>0</v>
      </c>
      <c r="AE123" s="73">
        <f t="shared" si="41"/>
        <v>0</v>
      </c>
      <c r="AF123" s="74">
        <f t="shared" si="41"/>
        <v>1.8053249999999998</v>
      </c>
      <c r="AG123" s="76">
        <f t="shared" si="42"/>
        <v>0</v>
      </c>
      <c r="AH123" s="74">
        <f t="shared" si="42"/>
        <v>0</v>
      </c>
      <c r="AI123" s="74">
        <f t="shared" si="43"/>
        <v>0</v>
      </c>
      <c r="AJ123" s="74">
        <f t="shared" si="43"/>
        <v>1.8053249999999998</v>
      </c>
      <c r="AK123" s="75" t="str">
        <f>'[2]Ф2 '!CP123</f>
        <v>изменение состава имущества</v>
      </c>
    </row>
    <row r="124" spans="1:37" ht="36.75" customHeight="1" x14ac:dyDescent="0.25">
      <c r="A124" s="70" t="s">
        <v>179</v>
      </c>
      <c r="B124" s="71" t="str">
        <f>'[2]Ф2 '!B124</f>
        <v>Реконструкция ВЛ-0,4(0,23)кВ в ВЛИ-0,4кВ ТП - 32 ф. "Зеленый бульвар" г.Артем</v>
      </c>
      <c r="C124" s="72" t="str">
        <f>'[2]Ф2 '!C124</f>
        <v>Р_ДЭСК_023</v>
      </c>
      <c r="D124" s="73" t="s">
        <v>99</v>
      </c>
      <c r="E124" s="73">
        <f>'[2]Ф2 '!E124</f>
        <v>2025</v>
      </c>
      <c r="F124" s="73" t="str">
        <f>'[2]Ф2 '!F124</f>
        <v>нд</v>
      </c>
      <c r="G124" s="73">
        <f>'[2]Ф2 '!G124</f>
        <v>2025</v>
      </c>
      <c r="H124" s="74">
        <f>'[2]Ф2 '!I124/1.2</f>
        <v>0</v>
      </c>
      <c r="I124" s="74">
        <f>'[2]Ф2 '!K124/1.2</f>
        <v>0.9882833333333334</v>
      </c>
      <c r="J124" s="73" t="s">
        <v>47</v>
      </c>
      <c r="K124" s="74">
        <v>0</v>
      </c>
      <c r="L124" s="74">
        <v>0</v>
      </c>
      <c r="M124" s="74">
        <v>0</v>
      </c>
      <c r="N124" s="74">
        <v>0</v>
      </c>
      <c r="O124" s="74" t="s">
        <v>47</v>
      </c>
      <c r="P124" s="74">
        <f t="shared" si="48"/>
        <v>0.9882833333333334</v>
      </c>
      <c r="Q124" s="74">
        <v>0</v>
      </c>
      <c r="R124" s="74">
        <f t="shared" si="47"/>
        <v>0.9882833333333334</v>
      </c>
      <c r="S124" s="74">
        <v>0</v>
      </c>
      <c r="T124" s="74">
        <v>0</v>
      </c>
      <c r="U124" s="73" t="s">
        <v>47</v>
      </c>
      <c r="V124" s="73" t="s">
        <v>47</v>
      </c>
      <c r="W124" s="73" t="s">
        <v>47</v>
      </c>
      <c r="X124" s="73" t="s">
        <v>47</v>
      </c>
      <c r="Y124" s="73" t="s">
        <v>47</v>
      </c>
      <c r="Z124" s="73" t="s">
        <v>47</v>
      </c>
      <c r="AA124" s="73" t="s">
        <v>47</v>
      </c>
      <c r="AB124" s="73" t="s">
        <v>47</v>
      </c>
      <c r="AC124" s="74">
        <f t="shared" si="40"/>
        <v>0</v>
      </c>
      <c r="AD124" s="74">
        <f t="shared" si="40"/>
        <v>0</v>
      </c>
      <c r="AE124" s="73">
        <f t="shared" si="41"/>
        <v>0</v>
      </c>
      <c r="AF124" s="74">
        <f t="shared" si="41"/>
        <v>0.9882833333333334</v>
      </c>
      <c r="AG124" s="76">
        <f t="shared" si="42"/>
        <v>0</v>
      </c>
      <c r="AH124" s="74">
        <f t="shared" si="42"/>
        <v>0</v>
      </c>
      <c r="AI124" s="74">
        <f t="shared" si="43"/>
        <v>0</v>
      </c>
      <c r="AJ124" s="74">
        <f t="shared" si="43"/>
        <v>0.9882833333333334</v>
      </c>
      <c r="AK124" s="75" t="str">
        <f>'[2]Ф2 '!CP124</f>
        <v>изменение состава имущества</v>
      </c>
    </row>
    <row r="125" spans="1:37" ht="36.75" customHeight="1" x14ac:dyDescent="0.25">
      <c r="A125" s="70" t="s">
        <v>180</v>
      </c>
      <c r="B125" s="71" t="str">
        <f>'[2]Ф2 '!B125</f>
        <v>Реконструкция ВЛ-0,4(0,23)кВ в ВЛИ-0,4кВ ТП - 32 ф. "Эксперементальная -Блока" г.Артем</v>
      </c>
      <c r="C125" s="72" t="str">
        <f>'[2]Ф2 '!C125</f>
        <v>Р_ДЭСК_024</v>
      </c>
      <c r="D125" s="73" t="s">
        <v>99</v>
      </c>
      <c r="E125" s="73">
        <f>'[2]Ф2 '!E125</f>
        <v>2025</v>
      </c>
      <c r="F125" s="73" t="str">
        <f>'[2]Ф2 '!F125</f>
        <v>нд</v>
      </c>
      <c r="G125" s="73">
        <f>'[2]Ф2 '!G125</f>
        <v>2025</v>
      </c>
      <c r="H125" s="74">
        <f>'[2]Ф2 '!I125/1.2</f>
        <v>0</v>
      </c>
      <c r="I125" s="74">
        <f>'[2]Ф2 '!K125/1.2</f>
        <v>0.74118333333333331</v>
      </c>
      <c r="J125" s="73" t="s">
        <v>47</v>
      </c>
      <c r="K125" s="74">
        <v>0</v>
      </c>
      <c r="L125" s="74">
        <v>0</v>
      </c>
      <c r="M125" s="74">
        <v>0</v>
      </c>
      <c r="N125" s="74">
        <v>0</v>
      </c>
      <c r="O125" s="74" t="s">
        <v>47</v>
      </c>
      <c r="P125" s="74">
        <f t="shared" si="48"/>
        <v>0.74118333333333331</v>
      </c>
      <c r="Q125" s="74">
        <v>0</v>
      </c>
      <c r="R125" s="74">
        <f t="shared" si="47"/>
        <v>0.74118333333333331</v>
      </c>
      <c r="S125" s="74">
        <v>0</v>
      </c>
      <c r="T125" s="74">
        <v>0</v>
      </c>
      <c r="U125" s="73" t="s">
        <v>47</v>
      </c>
      <c r="V125" s="73" t="s">
        <v>47</v>
      </c>
      <c r="W125" s="73" t="s">
        <v>47</v>
      </c>
      <c r="X125" s="73" t="s">
        <v>47</v>
      </c>
      <c r="Y125" s="73" t="s">
        <v>47</v>
      </c>
      <c r="Z125" s="73" t="s">
        <v>47</v>
      </c>
      <c r="AA125" s="73" t="s">
        <v>47</v>
      </c>
      <c r="AB125" s="73" t="s">
        <v>47</v>
      </c>
      <c r="AC125" s="74">
        <f t="shared" si="40"/>
        <v>0</v>
      </c>
      <c r="AD125" s="74">
        <f t="shared" si="40"/>
        <v>0</v>
      </c>
      <c r="AE125" s="73">
        <f t="shared" si="41"/>
        <v>0</v>
      </c>
      <c r="AF125" s="74">
        <f t="shared" si="41"/>
        <v>0.74118333333333331</v>
      </c>
      <c r="AG125" s="76">
        <f t="shared" si="42"/>
        <v>0</v>
      </c>
      <c r="AH125" s="74">
        <f t="shared" si="42"/>
        <v>0</v>
      </c>
      <c r="AI125" s="74">
        <f t="shared" si="43"/>
        <v>0</v>
      </c>
      <c r="AJ125" s="74">
        <f t="shared" si="43"/>
        <v>0.74118333333333331</v>
      </c>
      <c r="AK125" s="75" t="str">
        <f>'[2]Ф2 '!CP125</f>
        <v>изменение состава имущества</v>
      </c>
    </row>
    <row r="126" spans="1:37" ht="36.75" customHeight="1" x14ac:dyDescent="0.25">
      <c r="A126" s="70" t="s">
        <v>181</v>
      </c>
      <c r="B126" s="71" t="str">
        <f>'[2]Ф2 '!B126</f>
        <v>Реконструкция ВЛ-0,4(0,23)кВ в ВЛИ-0,4кВ КТП - 205 ф. 70лет Октября,2-32" г.Артем</v>
      </c>
      <c r="C126" s="72" t="str">
        <f>'[2]Ф2 '!C126</f>
        <v>Р_ДЭСК_025</v>
      </c>
      <c r="D126" s="73" t="s">
        <v>99</v>
      </c>
      <c r="E126" s="73">
        <f>'[2]Ф2 '!E126</f>
        <v>2025</v>
      </c>
      <c r="F126" s="73" t="str">
        <f>'[2]Ф2 '!F126</f>
        <v>нд</v>
      </c>
      <c r="G126" s="73">
        <f>'[2]Ф2 '!G126</f>
        <v>2025</v>
      </c>
      <c r="H126" s="74">
        <f>'[2]Ф2 '!I126/1.2</f>
        <v>0</v>
      </c>
      <c r="I126" s="74">
        <f>'[2]Ф2 '!K126/1.2</f>
        <v>1.2547916666666667</v>
      </c>
      <c r="J126" s="73" t="s">
        <v>47</v>
      </c>
      <c r="K126" s="74">
        <v>0</v>
      </c>
      <c r="L126" s="74">
        <v>0</v>
      </c>
      <c r="M126" s="74">
        <v>0</v>
      </c>
      <c r="N126" s="74">
        <v>0</v>
      </c>
      <c r="O126" s="74" t="s">
        <v>47</v>
      </c>
      <c r="P126" s="74">
        <f t="shared" si="48"/>
        <v>1.2547916666666667</v>
      </c>
      <c r="Q126" s="74">
        <v>0</v>
      </c>
      <c r="R126" s="74">
        <f t="shared" si="47"/>
        <v>1.2547916666666667</v>
      </c>
      <c r="S126" s="74">
        <v>0</v>
      </c>
      <c r="T126" s="74">
        <v>0</v>
      </c>
      <c r="U126" s="73" t="s">
        <v>47</v>
      </c>
      <c r="V126" s="73" t="s">
        <v>47</v>
      </c>
      <c r="W126" s="73" t="s">
        <v>47</v>
      </c>
      <c r="X126" s="73" t="s">
        <v>47</v>
      </c>
      <c r="Y126" s="73" t="s">
        <v>47</v>
      </c>
      <c r="Z126" s="73" t="s">
        <v>47</v>
      </c>
      <c r="AA126" s="73" t="s">
        <v>47</v>
      </c>
      <c r="AB126" s="73" t="s">
        <v>47</v>
      </c>
      <c r="AC126" s="74">
        <f t="shared" si="40"/>
        <v>0</v>
      </c>
      <c r="AD126" s="74">
        <f t="shared" si="40"/>
        <v>0</v>
      </c>
      <c r="AE126" s="73">
        <f t="shared" si="41"/>
        <v>0</v>
      </c>
      <c r="AF126" s="74">
        <f t="shared" si="41"/>
        <v>1.2547916666666667</v>
      </c>
      <c r="AG126" s="76">
        <f t="shared" si="42"/>
        <v>0</v>
      </c>
      <c r="AH126" s="74">
        <f t="shared" si="42"/>
        <v>0</v>
      </c>
      <c r="AI126" s="74">
        <f t="shared" si="43"/>
        <v>0</v>
      </c>
      <c r="AJ126" s="74">
        <f t="shared" si="43"/>
        <v>1.2547916666666667</v>
      </c>
      <c r="AK126" s="75" t="str">
        <f>'[2]Ф2 '!CP126</f>
        <v>изменение состава имущества</v>
      </c>
    </row>
    <row r="127" spans="1:37" ht="36.75" customHeight="1" x14ac:dyDescent="0.25">
      <c r="A127" s="70" t="s">
        <v>182</v>
      </c>
      <c r="B127" s="71" t="str">
        <f>'[2]Ф2 '!B127</f>
        <v>Реконструкция ВЛ-0,4(0,23)кВ в ВЛИ-0,4кВ КТП - 205  ф. 70лет Октября,7-21" г.Артем</v>
      </c>
      <c r="C127" s="72" t="str">
        <f>'[2]Ф2 '!C127</f>
        <v>Р_ДЭСК_026</v>
      </c>
      <c r="D127" s="73" t="s">
        <v>99</v>
      </c>
      <c r="E127" s="73">
        <f>'[2]Ф2 '!E127</f>
        <v>2025</v>
      </c>
      <c r="F127" s="73" t="str">
        <f>'[2]Ф2 '!F127</f>
        <v>нд</v>
      </c>
      <c r="G127" s="73">
        <f>'[2]Ф2 '!G127</f>
        <v>2025</v>
      </c>
      <c r="H127" s="74">
        <f>'[2]Ф2 '!I127/1.2</f>
        <v>0</v>
      </c>
      <c r="I127" s="74">
        <f>'[2]Ф2 '!K127/1.2</f>
        <v>1.0617416666666666</v>
      </c>
      <c r="J127" s="73" t="s">
        <v>47</v>
      </c>
      <c r="K127" s="74">
        <v>0</v>
      </c>
      <c r="L127" s="74">
        <v>0</v>
      </c>
      <c r="M127" s="74">
        <v>0</v>
      </c>
      <c r="N127" s="74">
        <v>0</v>
      </c>
      <c r="O127" s="74" t="s">
        <v>47</v>
      </c>
      <c r="P127" s="74">
        <f t="shared" si="48"/>
        <v>1.0617416666666666</v>
      </c>
      <c r="Q127" s="74">
        <v>0</v>
      </c>
      <c r="R127" s="74">
        <f t="shared" si="47"/>
        <v>1.0617416666666666</v>
      </c>
      <c r="S127" s="74">
        <v>0</v>
      </c>
      <c r="T127" s="74">
        <v>0</v>
      </c>
      <c r="U127" s="73" t="s">
        <v>47</v>
      </c>
      <c r="V127" s="73" t="s">
        <v>47</v>
      </c>
      <c r="W127" s="73" t="s">
        <v>47</v>
      </c>
      <c r="X127" s="73" t="s">
        <v>47</v>
      </c>
      <c r="Y127" s="73" t="s">
        <v>47</v>
      </c>
      <c r="Z127" s="73" t="s">
        <v>47</v>
      </c>
      <c r="AA127" s="73" t="s">
        <v>47</v>
      </c>
      <c r="AB127" s="73" t="s">
        <v>47</v>
      </c>
      <c r="AC127" s="74">
        <f t="shared" si="40"/>
        <v>0</v>
      </c>
      <c r="AD127" s="74">
        <f t="shared" si="40"/>
        <v>0</v>
      </c>
      <c r="AE127" s="73">
        <f t="shared" si="41"/>
        <v>0</v>
      </c>
      <c r="AF127" s="74">
        <f t="shared" si="41"/>
        <v>1.0617416666666666</v>
      </c>
      <c r="AG127" s="76">
        <f t="shared" si="42"/>
        <v>0</v>
      </c>
      <c r="AH127" s="74">
        <f t="shared" si="42"/>
        <v>0</v>
      </c>
      <c r="AI127" s="74">
        <f t="shared" si="43"/>
        <v>0</v>
      </c>
      <c r="AJ127" s="74">
        <f t="shared" si="43"/>
        <v>1.0617416666666666</v>
      </c>
      <c r="AK127" s="75" t="str">
        <f>'[2]Ф2 '!CP127</f>
        <v>изменение состава имущества</v>
      </c>
    </row>
    <row r="128" spans="1:37" ht="36.75" customHeight="1" x14ac:dyDescent="0.25">
      <c r="A128" s="70" t="s">
        <v>183</v>
      </c>
      <c r="B128" s="71" t="str">
        <f>'[2]Ф2 '!B128</f>
        <v>Реконструкция ВЛ-0,4(0,23)кВ в ВЛИ-0,4кВ КТП - 205  ф. "Ясеневый пер.- Бархатный пер." г.Артем</v>
      </c>
      <c r="C128" s="72" t="str">
        <f>'[2]Ф2 '!C128</f>
        <v>Р_ДЭСК_027</v>
      </c>
      <c r="D128" s="73" t="s">
        <v>99</v>
      </c>
      <c r="E128" s="73">
        <f>'[2]Ф2 '!E128</f>
        <v>2025</v>
      </c>
      <c r="F128" s="73" t="str">
        <f>'[2]Ф2 '!F128</f>
        <v>нд</v>
      </c>
      <c r="G128" s="73">
        <f>'[2]Ф2 '!G128</f>
        <v>2025</v>
      </c>
      <c r="H128" s="74">
        <f>'[2]Ф2 '!I128/1.2</f>
        <v>0</v>
      </c>
      <c r="I128" s="74">
        <f>'[2]Ф2 '!K128/1.2</f>
        <v>1.5678916666666667</v>
      </c>
      <c r="J128" s="73" t="s">
        <v>47</v>
      </c>
      <c r="K128" s="74">
        <v>0</v>
      </c>
      <c r="L128" s="74">
        <v>0</v>
      </c>
      <c r="M128" s="74">
        <v>0</v>
      </c>
      <c r="N128" s="74">
        <v>0</v>
      </c>
      <c r="O128" s="74" t="s">
        <v>47</v>
      </c>
      <c r="P128" s="74">
        <f t="shared" si="48"/>
        <v>1.5678916666666667</v>
      </c>
      <c r="Q128" s="74">
        <v>0</v>
      </c>
      <c r="R128" s="74">
        <f t="shared" si="47"/>
        <v>1.5678916666666667</v>
      </c>
      <c r="S128" s="74">
        <v>0</v>
      </c>
      <c r="T128" s="74">
        <v>0</v>
      </c>
      <c r="U128" s="73" t="s">
        <v>47</v>
      </c>
      <c r="V128" s="73" t="s">
        <v>47</v>
      </c>
      <c r="W128" s="73" t="s">
        <v>47</v>
      </c>
      <c r="X128" s="73" t="s">
        <v>47</v>
      </c>
      <c r="Y128" s="73" t="s">
        <v>47</v>
      </c>
      <c r="Z128" s="73" t="s">
        <v>47</v>
      </c>
      <c r="AA128" s="73" t="s">
        <v>47</v>
      </c>
      <c r="AB128" s="73" t="s">
        <v>47</v>
      </c>
      <c r="AC128" s="74">
        <f t="shared" si="40"/>
        <v>0</v>
      </c>
      <c r="AD128" s="74">
        <f t="shared" si="40"/>
        <v>0</v>
      </c>
      <c r="AE128" s="73">
        <f t="shared" si="41"/>
        <v>0</v>
      </c>
      <c r="AF128" s="74">
        <f t="shared" si="41"/>
        <v>1.5678916666666667</v>
      </c>
      <c r="AG128" s="76">
        <f t="shared" si="42"/>
        <v>0</v>
      </c>
      <c r="AH128" s="74">
        <f t="shared" si="42"/>
        <v>0</v>
      </c>
      <c r="AI128" s="74">
        <f t="shared" si="43"/>
        <v>0</v>
      </c>
      <c r="AJ128" s="74">
        <f t="shared" si="43"/>
        <v>1.5678916666666667</v>
      </c>
      <c r="AK128" s="75" t="str">
        <f>'[2]Ф2 '!CP128</f>
        <v>изменение состава имущества</v>
      </c>
    </row>
    <row r="129" spans="1:37" ht="36.75" customHeight="1" x14ac:dyDescent="0.25">
      <c r="A129" s="70" t="s">
        <v>184</v>
      </c>
      <c r="B129" s="71" t="str">
        <f>'[2]Ф2 '!B129</f>
        <v>Реконструкция ВЛ-0,4(0,23)кВ в ВЛИ-0,4кВ КТП - 205  ф. "Раздольная, 2-14" г.Артем</v>
      </c>
      <c r="C129" s="72" t="str">
        <f>'[2]Ф2 '!C129</f>
        <v>Р_ДЭСК_028</v>
      </c>
      <c r="D129" s="73" t="s">
        <v>99</v>
      </c>
      <c r="E129" s="73">
        <f>'[2]Ф2 '!E129</f>
        <v>2025</v>
      </c>
      <c r="F129" s="73" t="str">
        <f>'[2]Ф2 '!F129</f>
        <v>нд</v>
      </c>
      <c r="G129" s="73">
        <f>'[2]Ф2 '!G129</f>
        <v>2025</v>
      </c>
      <c r="H129" s="74">
        <f>'[2]Ф2 '!I129/1.2</f>
        <v>0</v>
      </c>
      <c r="I129" s="74">
        <f>'[2]Ф2 '!K129/1.2</f>
        <v>0.803975</v>
      </c>
      <c r="J129" s="73" t="s">
        <v>47</v>
      </c>
      <c r="K129" s="74">
        <v>0</v>
      </c>
      <c r="L129" s="74">
        <v>0</v>
      </c>
      <c r="M129" s="74">
        <v>0</v>
      </c>
      <c r="N129" s="74">
        <v>0</v>
      </c>
      <c r="O129" s="74" t="s">
        <v>47</v>
      </c>
      <c r="P129" s="74">
        <f t="shared" si="48"/>
        <v>0.803975</v>
      </c>
      <c r="Q129" s="74">
        <v>0</v>
      </c>
      <c r="R129" s="74">
        <f t="shared" si="47"/>
        <v>0.803975</v>
      </c>
      <c r="S129" s="74">
        <v>0</v>
      </c>
      <c r="T129" s="74">
        <v>0</v>
      </c>
      <c r="U129" s="73" t="s">
        <v>47</v>
      </c>
      <c r="V129" s="73" t="s">
        <v>47</v>
      </c>
      <c r="W129" s="73" t="s">
        <v>47</v>
      </c>
      <c r="X129" s="73" t="s">
        <v>47</v>
      </c>
      <c r="Y129" s="73" t="s">
        <v>47</v>
      </c>
      <c r="Z129" s="73" t="s">
        <v>47</v>
      </c>
      <c r="AA129" s="73" t="s">
        <v>47</v>
      </c>
      <c r="AB129" s="73" t="s">
        <v>47</v>
      </c>
      <c r="AC129" s="74">
        <f t="shared" si="40"/>
        <v>0</v>
      </c>
      <c r="AD129" s="74">
        <f t="shared" si="40"/>
        <v>0</v>
      </c>
      <c r="AE129" s="73">
        <f t="shared" si="41"/>
        <v>0</v>
      </c>
      <c r="AF129" s="74">
        <f t="shared" si="41"/>
        <v>0.803975</v>
      </c>
      <c r="AG129" s="76">
        <f t="shared" si="42"/>
        <v>0</v>
      </c>
      <c r="AH129" s="74">
        <f t="shared" si="42"/>
        <v>0</v>
      </c>
      <c r="AI129" s="74">
        <f t="shared" si="43"/>
        <v>0</v>
      </c>
      <c r="AJ129" s="74">
        <f t="shared" si="43"/>
        <v>0.803975</v>
      </c>
      <c r="AK129" s="75" t="str">
        <f>'[2]Ф2 '!CP129</f>
        <v>изменение состава имущества</v>
      </c>
    </row>
    <row r="130" spans="1:37" ht="36.75" customHeight="1" x14ac:dyDescent="0.25">
      <c r="A130" s="70" t="s">
        <v>185</v>
      </c>
      <c r="B130" s="71" t="str">
        <f>'[2]Ф2 '!B130</f>
        <v>Реконструкция ВЛ-0,4(0,23)кВ в ВЛИ-0,4кВ КТП - 205  ф. "Лучевая-пер.Факельный" г.Артем</v>
      </c>
      <c r="C130" s="72" t="str">
        <f>'[2]Ф2 '!C130</f>
        <v>Р_ДЭСК_029</v>
      </c>
      <c r="D130" s="73" t="s">
        <v>99</v>
      </c>
      <c r="E130" s="73">
        <f>'[2]Ф2 '!E130</f>
        <v>2025</v>
      </c>
      <c r="F130" s="73" t="str">
        <f>'[2]Ф2 '!F130</f>
        <v>нд</v>
      </c>
      <c r="G130" s="73">
        <f>'[2]Ф2 '!G130</f>
        <v>2025</v>
      </c>
      <c r="H130" s="74">
        <f>'[2]Ф2 '!I130/1.2</f>
        <v>0</v>
      </c>
      <c r="I130" s="74">
        <f>'[2]Ф2 '!K130/1.2</f>
        <v>1.8074333333333334</v>
      </c>
      <c r="J130" s="73" t="s">
        <v>47</v>
      </c>
      <c r="K130" s="74">
        <v>0</v>
      </c>
      <c r="L130" s="74">
        <v>0</v>
      </c>
      <c r="M130" s="74">
        <v>0</v>
      </c>
      <c r="N130" s="74">
        <v>0</v>
      </c>
      <c r="O130" s="74" t="s">
        <v>47</v>
      </c>
      <c r="P130" s="74">
        <f t="shared" si="48"/>
        <v>1.8074333333333334</v>
      </c>
      <c r="Q130" s="74">
        <v>0</v>
      </c>
      <c r="R130" s="74">
        <f t="shared" si="47"/>
        <v>1.8074333333333334</v>
      </c>
      <c r="S130" s="74">
        <v>0</v>
      </c>
      <c r="T130" s="74">
        <v>0</v>
      </c>
      <c r="U130" s="73" t="s">
        <v>47</v>
      </c>
      <c r="V130" s="73" t="s">
        <v>47</v>
      </c>
      <c r="W130" s="73" t="s">
        <v>47</v>
      </c>
      <c r="X130" s="73" t="s">
        <v>47</v>
      </c>
      <c r="Y130" s="73" t="s">
        <v>47</v>
      </c>
      <c r="Z130" s="73" t="s">
        <v>47</v>
      </c>
      <c r="AA130" s="73" t="s">
        <v>47</v>
      </c>
      <c r="AB130" s="73" t="s">
        <v>47</v>
      </c>
      <c r="AC130" s="74">
        <f t="shared" si="40"/>
        <v>0</v>
      </c>
      <c r="AD130" s="74">
        <f t="shared" si="40"/>
        <v>0</v>
      </c>
      <c r="AE130" s="73">
        <f t="shared" si="41"/>
        <v>0</v>
      </c>
      <c r="AF130" s="74">
        <f t="shared" si="41"/>
        <v>1.8074333333333334</v>
      </c>
      <c r="AG130" s="76">
        <f t="shared" si="42"/>
        <v>0</v>
      </c>
      <c r="AH130" s="74">
        <f t="shared" si="42"/>
        <v>0</v>
      </c>
      <c r="AI130" s="74">
        <f t="shared" si="43"/>
        <v>0</v>
      </c>
      <c r="AJ130" s="74">
        <f t="shared" si="43"/>
        <v>1.8074333333333334</v>
      </c>
      <c r="AK130" s="75" t="str">
        <f>'[2]Ф2 '!CP130</f>
        <v>изменение состава имущества</v>
      </c>
    </row>
    <row r="131" spans="1:37" ht="36.75" customHeight="1" x14ac:dyDescent="0.25">
      <c r="A131" s="70" t="s">
        <v>186</v>
      </c>
      <c r="B131" s="71" t="str">
        <f>'[2]Ф2 '!B131</f>
        <v>Реконструкция ВЛ-0,4(0,23)кВ в ВЛИ-0,4кВ КТП - 205  ф. "Бархатный пер.-Ясеневый пер." г.Артем</v>
      </c>
      <c r="C131" s="72" t="str">
        <f>'[2]Ф2 '!C131</f>
        <v>Р_ДЭСК_030</v>
      </c>
      <c r="D131" s="73" t="s">
        <v>99</v>
      </c>
      <c r="E131" s="73">
        <f>'[2]Ф2 '!E131</f>
        <v>2025</v>
      </c>
      <c r="F131" s="73" t="str">
        <f>'[2]Ф2 '!F131</f>
        <v>нд</v>
      </c>
      <c r="G131" s="73">
        <f>'[2]Ф2 '!G131</f>
        <v>2025</v>
      </c>
      <c r="H131" s="74">
        <f>'[2]Ф2 '!I131/1.2</f>
        <v>0</v>
      </c>
      <c r="I131" s="74">
        <f>'[2]Ф2 '!K131/1.2</f>
        <v>1.0592250000000001</v>
      </c>
      <c r="J131" s="73" t="s">
        <v>47</v>
      </c>
      <c r="K131" s="74">
        <v>0</v>
      </c>
      <c r="L131" s="74">
        <v>0</v>
      </c>
      <c r="M131" s="74">
        <v>0</v>
      </c>
      <c r="N131" s="74">
        <v>0</v>
      </c>
      <c r="O131" s="74" t="s">
        <v>47</v>
      </c>
      <c r="P131" s="74">
        <f t="shared" si="48"/>
        <v>1.0592250000000001</v>
      </c>
      <c r="Q131" s="74">
        <v>0</v>
      </c>
      <c r="R131" s="74">
        <f t="shared" si="47"/>
        <v>1.0592250000000001</v>
      </c>
      <c r="S131" s="74">
        <v>0</v>
      </c>
      <c r="T131" s="74">
        <v>0</v>
      </c>
      <c r="U131" s="73" t="s">
        <v>47</v>
      </c>
      <c r="V131" s="73" t="s">
        <v>47</v>
      </c>
      <c r="W131" s="73" t="s">
        <v>47</v>
      </c>
      <c r="X131" s="73" t="s">
        <v>47</v>
      </c>
      <c r="Y131" s="73" t="s">
        <v>47</v>
      </c>
      <c r="Z131" s="73" t="s">
        <v>47</v>
      </c>
      <c r="AA131" s="73" t="s">
        <v>47</v>
      </c>
      <c r="AB131" s="73" t="s">
        <v>47</v>
      </c>
      <c r="AC131" s="74">
        <f t="shared" si="40"/>
        <v>0</v>
      </c>
      <c r="AD131" s="74">
        <f t="shared" si="40"/>
        <v>0</v>
      </c>
      <c r="AE131" s="73">
        <f t="shared" si="41"/>
        <v>0</v>
      </c>
      <c r="AF131" s="74">
        <f t="shared" si="41"/>
        <v>1.0592250000000001</v>
      </c>
      <c r="AG131" s="76">
        <f t="shared" si="42"/>
        <v>0</v>
      </c>
      <c r="AH131" s="74">
        <f t="shared" si="42"/>
        <v>0</v>
      </c>
      <c r="AI131" s="74">
        <f t="shared" si="43"/>
        <v>0</v>
      </c>
      <c r="AJ131" s="74">
        <f t="shared" si="43"/>
        <v>1.0592250000000001</v>
      </c>
      <c r="AK131" s="75" t="str">
        <f>'[2]Ф2 '!CP131</f>
        <v>изменение состава имущества</v>
      </c>
    </row>
    <row r="132" spans="1:37" ht="36.75" customHeight="1" x14ac:dyDescent="0.25">
      <c r="A132" s="70" t="s">
        <v>187</v>
      </c>
      <c r="B132" s="71" t="str">
        <f>'[2]Ф2 '!B132</f>
        <v>Реконструкция ВЛ-0,4(0,23)кВ в ВЛИ-0,4кВ ТП - 172 ф. "Проезд Пугачева" г.Артем</v>
      </c>
      <c r="C132" s="72" t="str">
        <f>'[2]Ф2 '!C132</f>
        <v>Р_ДЭСК_031</v>
      </c>
      <c r="D132" s="73" t="s">
        <v>99</v>
      </c>
      <c r="E132" s="73">
        <f>'[2]Ф2 '!E132</f>
        <v>2025</v>
      </c>
      <c r="F132" s="73" t="str">
        <f>'[2]Ф2 '!F132</f>
        <v>нд</v>
      </c>
      <c r="G132" s="73">
        <f>'[2]Ф2 '!G132</f>
        <v>2025</v>
      </c>
      <c r="H132" s="74">
        <f>'[2]Ф2 '!I132/1.2</f>
        <v>0</v>
      </c>
      <c r="I132" s="74">
        <f>'[2]Ф2 '!K132/1.2</f>
        <v>1.677675</v>
      </c>
      <c r="J132" s="73" t="s">
        <v>47</v>
      </c>
      <c r="K132" s="74">
        <v>0</v>
      </c>
      <c r="L132" s="74">
        <v>0</v>
      </c>
      <c r="M132" s="74">
        <v>0</v>
      </c>
      <c r="N132" s="74">
        <v>0</v>
      </c>
      <c r="O132" s="74" t="s">
        <v>47</v>
      </c>
      <c r="P132" s="74">
        <f t="shared" si="48"/>
        <v>1.677675</v>
      </c>
      <c r="Q132" s="74">
        <v>0</v>
      </c>
      <c r="R132" s="74">
        <f t="shared" si="47"/>
        <v>1.677675</v>
      </c>
      <c r="S132" s="74">
        <v>0</v>
      </c>
      <c r="T132" s="74">
        <v>0</v>
      </c>
      <c r="U132" s="73" t="s">
        <v>47</v>
      </c>
      <c r="V132" s="73" t="s">
        <v>47</v>
      </c>
      <c r="W132" s="73" t="s">
        <v>47</v>
      </c>
      <c r="X132" s="73" t="s">
        <v>47</v>
      </c>
      <c r="Y132" s="73" t="s">
        <v>47</v>
      </c>
      <c r="Z132" s="73" t="s">
        <v>47</v>
      </c>
      <c r="AA132" s="73" t="s">
        <v>47</v>
      </c>
      <c r="AB132" s="73" t="s">
        <v>47</v>
      </c>
      <c r="AC132" s="74">
        <f t="shared" si="40"/>
        <v>0</v>
      </c>
      <c r="AD132" s="74">
        <f t="shared" si="40"/>
        <v>0</v>
      </c>
      <c r="AE132" s="73">
        <f t="shared" si="41"/>
        <v>0</v>
      </c>
      <c r="AF132" s="74">
        <f t="shared" si="41"/>
        <v>1.677675</v>
      </c>
      <c r="AG132" s="76">
        <f t="shared" si="42"/>
        <v>0</v>
      </c>
      <c r="AH132" s="74">
        <f t="shared" si="42"/>
        <v>0</v>
      </c>
      <c r="AI132" s="74">
        <f t="shared" si="43"/>
        <v>0</v>
      </c>
      <c r="AJ132" s="74">
        <f t="shared" si="43"/>
        <v>1.677675</v>
      </c>
      <c r="AK132" s="75" t="str">
        <f>'[2]Ф2 '!CP132</f>
        <v>изменение состава имущества</v>
      </c>
    </row>
    <row r="133" spans="1:37" ht="36.75" customHeight="1" x14ac:dyDescent="0.25">
      <c r="A133" s="70" t="s">
        <v>188</v>
      </c>
      <c r="B133" s="71" t="str">
        <f>'[2]Ф2 '!B133</f>
        <v>Реконструкция ВЛ-0,4(0,23)кВ в ВЛИ-0,4кВ ТП - 172 ф. "Мурманская-Уткинская" г.Артем</v>
      </c>
      <c r="C133" s="72" t="str">
        <f>'[2]Ф2 '!C133</f>
        <v>Р_ДЭСК_032</v>
      </c>
      <c r="D133" s="73" t="s">
        <v>99</v>
      </c>
      <c r="E133" s="73">
        <f>'[2]Ф2 '!E133</f>
        <v>2025</v>
      </c>
      <c r="F133" s="73" t="str">
        <f>'[2]Ф2 '!F133</f>
        <v>нд</v>
      </c>
      <c r="G133" s="73">
        <f>'[2]Ф2 '!G133</f>
        <v>2025</v>
      </c>
      <c r="H133" s="74">
        <f>'[2]Ф2 '!I133/1.2</f>
        <v>0</v>
      </c>
      <c r="I133" s="74">
        <f>'[2]Ф2 '!K133/1.2</f>
        <v>1.5686</v>
      </c>
      <c r="J133" s="73" t="s">
        <v>47</v>
      </c>
      <c r="K133" s="74">
        <v>0</v>
      </c>
      <c r="L133" s="74">
        <v>0</v>
      </c>
      <c r="M133" s="74">
        <v>0</v>
      </c>
      <c r="N133" s="74">
        <v>0</v>
      </c>
      <c r="O133" s="74" t="s">
        <v>47</v>
      </c>
      <c r="P133" s="74">
        <f t="shared" si="48"/>
        <v>1.5686</v>
      </c>
      <c r="Q133" s="74">
        <v>0</v>
      </c>
      <c r="R133" s="74">
        <f t="shared" si="47"/>
        <v>1.5686</v>
      </c>
      <c r="S133" s="74">
        <v>0</v>
      </c>
      <c r="T133" s="74">
        <v>0</v>
      </c>
      <c r="U133" s="73" t="s">
        <v>47</v>
      </c>
      <c r="V133" s="73" t="s">
        <v>47</v>
      </c>
      <c r="W133" s="73" t="s">
        <v>47</v>
      </c>
      <c r="X133" s="73" t="s">
        <v>47</v>
      </c>
      <c r="Y133" s="73" t="s">
        <v>47</v>
      </c>
      <c r="Z133" s="73" t="s">
        <v>47</v>
      </c>
      <c r="AA133" s="73" t="s">
        <v>47</v>
      </c>
      <c r="AB133" s="73" t="s">
        <v>47</v>
      </c>
      <c r="AC133" s="74">
        <f t="shared" si="40"/>
        <v>0</v>
      </c>
      <c r="AD133" s="74">
        <f t="shared" si="40"/>
        <v>0</v>
      </c>
      <c r="AE133" s="73">
        <f t="shared" si="41"/>
        <v>0</v>
      </c>
      <c r="AF133" s="74">
        <f t="shared" si="41"/>
        <v>1.5686</v>
      </c>
      <c r="AG133" s="76">
        <f t="shared" si="42"/>
        <v>0</v>
      </c>
      <c r="AH133" s="74">
        <f t="shared" si="42"/>
        <v>0</v>
      </c>
      <c r="AI133" s="74">
        <f t="shared" si="43"/>
        <v>0</v>
      </c>
      <c r="AJ133" s="74">
        <f t="shared" si="43"/>
        <v>1.5686</v>
      </c>
      <c r="AK133" s="75" t="str">
        <f>'[2]Ф2 '!CP133</f>
        <v>изменение состава имущества</v>
      </c>
    </row>
    <row r="134" spans="1:37" ht="36.75" customHeight="1" x14ac:dyDescent="0.25">
      <c r="A134" s="70" t="s">
        <v>189</v>
      </c>
      <c r="B134" s="71" t="str">
        <f>'[2]Ф2 '!B134</f>
        <v>Реконструкция ВЛ-0,4(0,23)кВ в ВЛИ-0,4кВ ТП - 172 ф. "Освещение Поселка" г.Артем</v>
      </c>
      <c r="C134" s="72" t="str">
        <f>'[2]Ф2 '!C134</f>
        <v>Р_ДЭСК_033</v>
      </c>
      <c r="D134" s="73" t="s">
        <v>99</v>
      </c>
      <c r="E134" s="73">
        <f>'[2]Ф2 '!E134</f>
        <v>2025</v>
      </c>
      <c r="F134" s="73" t="str">
        <f>'[2]Ф2 '!F134</f>
        <v>нд</v>
      </c>
      <c r="G134" s="73">
        <f>'[2]Ф2 '!G134</f>
        <v>2025</v>
      </c>
      <c r="H134" s="74">
        <f>'[2]Ф2 '!I134/1.2</f>
        <v>0</v>
      </c>
      <c r="I134" s="74">
        <f>'[2]Ф2 '!K134/1.2</f>
        <v>1.4428666666666667</v>
      </c>
      <c r="J134" s="73" t="s">
        <v>47</v>
      </c>
      <c r="K134" s="74">
        <v>0</v>
      </c>
      <c r="L134" s="74">
        <v>0</v>
      </c>
      <c r="M134" s="74">
        <v>0</v>
      </c>
      <c r="N134" s="74">
        <v>0</v>
      </c>
      <c r="O134" s="74" t="s">
        <v>47</v>
      </c>
      <c r="P134" s="74">
        <f t="shared" si="48"/>
        <v>1.4428666666666667</v>
      </c>
      <c r="Q134" s="74">
        <v>0</v>
      </c>
      <c r="R134" s="74">
        <f t="shared" si="47"/>
        <v>1.4428666666666667</v>
      </c>
      <c r="S134" s="74">
        <v>0</v>
      </c>
      <c r="T134" s="74">
        <v>0</v>
      </c>
      <c r="U134" s="73" t="s">
        <v>47</v>
      </c>
      <c r="V134" s="73" t="s">
        <v>47</v>
      </c>
      <c r="W134" s="73" t="s">
        <v>47</v>
      </c>
      <c r="X134" s="73" t="s">
        <v>47</v>
      </c>
      <c r="Y134" s="73" t="s">
        <v>47</v>
      </c>
      <c r="Z134" s="73" t="s">
        <v>47</v>
      </c>
      <c r="AA134" s="73" t="s">
        <v>47</v>
      </c>
      <c r="AB134" s="73" t="s">
        <v>47</v>
      </c>
      <c r="AC134" s="74">
        <f t="shared" si="40"/>
        <v>0</v>
      </c>
      <c r="AD134" s="74">
        <f t="shared" si="40"/>
        <v>0</v>
      </c>
      <c r="AE134" s="73">
        <f t="shared" si="41"/>
        <v>0</v>
      </c>
      <c r="AF134" s="74">
        <f t="shared" si="41"/>
        <v>1.4428666666666667</v>
      </c>
      <c r="AG134" s="76">
        <f t="shared" si="42"/>
        <v>0</v>
      </c>
      <c r="AH134" s="74">
        <f t="shared" si="42"/>
        <v>0</v>
      </c>
      <c r="AI134" s="74">
        <f t="shared" si="43"/>
        <v>0</v>
      </c>
      <c r="AJ134" s="74">
        <f t="shared" si="43"/>
        <v>1.4428666666666667</v>
      </c>
      <c r="AK134" s="75" t="str">
        <f>'[2]Ф2 '!CP134</f>
        <v>изменение состава имущества</v>
      </c>
    </row>
    <row r="135" spans="1:37" ht="36.75" customHeight="1" x14ac:dyDescent="0.25">
      <c r="A135" s="70" t="s">
        <v>190</v>
      </c>
      <c r="B135" s="71" t="str">
        <f>'[2]Ф2 '!B135</f>
        <v>Реконструкция ВЛ-0,4(0,23)кВ в ВЛИ-0,4кВ КТП - 6 ф. "Набережная" с.Новопокровка Красноармейский район</v>
      </c>
      <c r="C135" s="72" t="str">
        <f>'[2]Ф2 '!C135</f>
        <v>Р_ДЭСК_034</v>
      </c>
      <c r="D135" s="73" t="s">
        <v>99</v>
      </c>
      <c r="E135" s="73">
        <f>'[2]Ф2 '!E135</f>
        <v>2025</v>
      </c>
      <c r="F135" s="73" t="str">
        <f>'[2]Ф2 '!F135</f>
        <v>нд</v>
      </c>
      <c r="G135" s="73">
        <f>'[2]Ф2 '!G135</f>
        <v>2025</v>
      </c>
      <c r="H135" s="74">
        <f>'[2]Ф2 '!I135/1.2</f>
        <v>0</v>
      </c>
      <c r="I135" s="74">
        <f>'[2]Ф2 '!K135/1.2</f>
        <v>4.0879416666666666</v>
      </c>
      <c r="J135" s="73" t="s">
        <v>47</v>
      </c>
      <c r="K135" s="74">
        <v>0</v>
      </c>
      <c r="L135" s="74">
        <v>0</v>
      </c>
      <c r="M135" s="74">
        <v>0</v>
      </c>
      <c r="N135" s="74">
        <v>0</v>
      </c>
      <c r="O135" s="74" t="s">
        <v>47</v>
      </c>
      <c r="P135" s="74">
        <f t="shared" si="48"/>
        <v>4.0879416666666666</v>
      </c>
      <c r="Q135" s="74">
        <v>0</v>
      </c>
      <c r="R135" s="74">
        <f t="shared" si="47"/>
        <v>4.0879416666666666</v>
      </c>
      <c r="S135" s="74">
        <v>0</v>
      </c>
      <c r="T135" s="74">
        <v>0</v>
      </c>
      <c r="U135" s="73" t="s">
        <v>47</v>
      </c>
      <c r="V135" s="73" t="s">
        <v>47</v>
      </c>
      <c r="W135" s="73" t="s">
        <v>47</v>
      </c>
      <c r="X135" s="73" t="s">
        <v>47</v>
      </c>
      <c r="Y135" s="73" t="s">
        <v>47</v>
      </c>
      <c r="Z135" s="73" t="s">
        <v>47</v>
      </c>
      <c r="AA135" s="73" t="s">
        <v>47</v>
      </c>
      <c r="AB135" s="73" t="s">
        <v>47</v>
      </c>
      <c r="AC135" s="74">
        <f t="shared" si="40"/>
        <v>0</v>
      </c>
      <c r="AD135" s="74">
        <f t="shared" si="40"/>
        <v>0</v>
      </c>
      <c r="AE135" s="73">
        <f t="shared" si="41"/>
        <v>0</v>
      </c>
      <c r="AF135" s="74">
        <f t="shared" si="41"/>
        <v>4.0879416666666666</v>
      </c>
      <c r="AG135" s="76">
        <f t="shared" si="42"/>
        <v>0</v>
      </c>
      <c r="AH135" s="74">
        <f t="shared" si="42"/>
        <v>0</v>
      </c>
      <c r="AI135" s="74">
        <f t="shared" si="43"/>
        <v>0</v>
      </c>
      <c r="AJ135" s="74">
        <f t="shared" si="43"/>
        <v>4.0879416666666666</v>
      </c>
      <c r="AK135" s="75" t="str">
        <f>'[2]Ф2 '!CP135</f>
        <v>изменение состава имущества</v>
      </c>
    </row>
    <row r="136" spans="1:37" ht="36.75" customHeight="1" x14ac:dyDescent="0.25">
      <c r="A136" s="70" t="s">
        <v>191</v>
      </c>
      <c r="B136" s="71" t="str">
        <f>'[2]Ф2 '!B136</f>
        <v>Реконструкция ВЛ-0,4(0,23)кВ в ВЛИ-0,4кВ КТП - 2  ф."Милеоративная"с.Пожарское Пожарский район</v>
      </c>
      <c r="C136" s="72" t="str">
        <f>'[2]Ф2 '!C136</f>
        <v>Р_ДЭСК_035</v>
      </c>
      <c r="D136" s="73" t="s">
        <v>99</v>
      </c>
      <c r="E136" s="73">
        <f>'[2]Ф2 '!E136</f>
        <v>2025</v>
      </c>
      <c r="F136" s="73" t="str">
        <f>'[2]Ф2 '!F136</f>
        <v>нд</v>
      </c>
      <c r="G136" s="73">
        <f>'[2]Ф2 '!G136</f>
        <v>2025</v>
      </c>
      <c r="H136" s="74">
        <f>'[2]Ф2 '!I136/1.2</f>
        <v>0</v>
      </c>
      <c r="I136" s="74">
        <f>'[2]Ф2 '!K136/1.2</f>
        <v>1.168275</v>
      </c>
      <c r="J136" s="73" t="s">
        <v>47</v>
      </c>
      <c r="K136" s="74">
        <v>0</v>
      </c>
      <c r="L136" s="74">
        <v>0</v>
      </c>
      <c r="M136" s="74">
        <v>0</v>
      </c>
      <c r="N136" s="74">
        <v>0</v>
      </c>
      <c r="O136" s="74" t="s">
        <v>47</v>
      </c>
      <c r="P136" s="74">
        <f t="shared" si="48"/>
        <v>1.168275</v>
      </c>
      <c r="Q136" s="74">
        <v>0</v>
      </c>
      <c r="R136" s="74">
        <f t="shared" si="47"/>
        <v>1.168275</v>
      </c>
      <c r="S136" s="74">
        <v>0</v>
      </c>
      <c r="T136" s="74">
        <v>0</v>
      </c>
      <c r="U136" s="73" t="s">
        <v>47</v>
      </c>
      <c r="V136" s="73" t="s">
        <v>47</v>
      </c>
      <c r="W136" s="73" t="s">
        <v>47</v>
      </c>
      <c r="X136" s="73" t="s">
        <v>47</v>
      </c>
      <c r="Y136" s="73" t="s">
        <v>47</v>
      </c>
      <c r="Z136" s="73" t="s">
        <v>47</v>
      </c>
      <c r="AA136" s="73" t="s">
        <v>47</v>
      </c>
      <c r="AB136" s="73" t="s">
        <v>47</v>
      </c>
      <c r="AC136" s="74">
        <f t="shared" si="40"/>
        <v>0</v>
      </c>
      <c r="AD136" s="74">
        <f t="shared" si="40"/>
        <v>0</v>
      </c>
      <c r="AE136" s="73">
        <f t="shared" si="41"/>
        <v>0</v>
      </c>
      <c r="AF136" s="74">
        <f t="shared" si="41"/>
        <v>1.168275</v>
      </c>
      <c r="AG136" s="76">
        <f t="shared" si="42"/>
        <v>0</v>
      </c>
      <c r="AH136" s="74">
        <f t="shared" si="42"/>
        <v>0</v>
      </c>
      <c r="AI136" s="74">
        <f t="shared" si="43"/>
        <v>0</v>
      </c>
      <c r="AJ136" s="74">
        <f t="shared" si="43"/>
        <v>1.168275</v>
      </c>
      <c r="AK136" s="75" t="str">
        <f>'[2]Ф2 '!CP136</f>
        <v>изменение состава имущества</v>
      </c>
    </row>
    <row r="137" spans="1:37" ht="36.75" customHeight="1" x14ac:dyDescent="0.25">
      <c r="A137" s="70" t="s">
        <v>192</v>
      </c>
      <c r="B137" s="71" t="str">
        <f>'[2]Ф2 '!B137</f>
        <v>Реконструкция ВЛ-0,4(0,23)кВ в ВЛИ-0,4кВ КТП - 2 ф."50-л Октября"с.Пожарское Пожарский район</v>
      </c>
      <c r="C137" s="72" t="str">
        <f>'[2]Ф2 '!C137</f>
        <v>Р_ДЭСК_036</v>
      </c>
      <c r="D137" s="73" t="s">
        <v>99</v>
      </c>
      <c r="E137" s="73">
        <f>'[2]Ф2 '!E137</f>
        <v>2025</v>
      </c>
      <c r="F137" s="73" t="str">
        <f>'[2]Ф2 '!F137</f>
        <v>нд</v>
      </c>
      <c r="G137" s="73">
        <f>'[2]Ф2 '!G137</f>
        <v>2025</v>
      </c>
      <c r="H137" s="74">
        <f>'[2]Ф2 '!I137/1.2</f>
        <v>0</v>
      </c>
      <c r="I137" s="74">
        <f>'[2]Ф2 '!K137/1.2</f>
        <v>1.5903916666666669</v>
      </c>
      <c r="J137" s="73" t="s">
        <v>47</v>
      </c>
      <c r="K137" s="74">
        <v>0</v>
      </c>
      <c r="L137" s="74">
        <v>0</v>
      </c>
      <c r="M137" s="74">
        <v>0</v>
      </c>
      <c r="N137" s="74">
        <v>0</v>
      </c>
      <c r="O137" s="74" t="s">
        <v>47</v>
      </c>
      <c r="P137" s="74">
        <f t="shared" si="48"/>
        <v>1.5903916666666669</v>
      </c>
      <c r="Q137" s="74">
        <v>0</v>
      </c>
      <c r="R137" s="74">
        <f t="shared" si="47"/>
        <v>1.5903916666666669</v>
      </c>
      <c r="S137" s="74">
        <v>0</v>
      </c>
      <c r="T137" s="74">
        <v>0</v>
      </c>
      <c r="U137" s="73" t="s">
        <v>47</v>
      </c>
      <c r="V137" s="73" t="s">
        <v>47</v>
      </c>
      <c r="W137" s="73" t="s">
        <v>47</v>
      </c>
      <c r="X137" s="73" t="s">
        <v>47</v>
      </c>
      <c r="Y137" s="73" t="s">
        <v>47</v>
      </c>
      <c r="Z137" s="73" t="s">
        <v>47</v>
      </c>
      <c r="AA137" s="73" t="s">
        <v>47</v>
      </c>
      <c r="AB137" s="73" t="s">
        <v>47</v>
      </c>
      <c r="AC137" s="74">
        <f t="shared" si="40"/>
        <v>0</v>
      </c>
      <c r="AD137" s="74">
        <f t="shared" si="40"/>
        <v>0</v>
      </c>
      <c r="AE137" s="73">
        <f t="shared" si="41"/>
        <v>0</v>
      </c>
      <c r="AF137" s="74">
        <f t="shared" si="41"/>
        <v>1.5903916666666669</v>
      </c>
      <c r="AG137" s="76">
        <f t="shared" si="42"/>
        <v>0</v>
      </c>
      <c r="AH137" s="74">
        <f t="shared" si="42"/>
        <v>0</v>
      </c>
      <c r="AI137" s="74">
        <f t="shared" si="43"/>
        <v>0</v>
      </c>
      <c r="AJ137" s="74">
        <f t="shared" si="43"/>
        <v>1.5903916666666669</v>
      </c>
      <c r="AK137" s="75" t="str">
        <f>'[2]Ф2 '!CP137</f>
        <v>изменение состава имущества</v>
      </c>
    </row>
    <row r="138" spans="1:37" ht="36.75" customHeight="1" x14ac:dyDescent="0.25">
      <c r="A138" s="70" t="s">
        <v>193</v>
      </c>
      <c r="B138" s="71" t="str">
        <f>'[2]Ф2 '!B138</f>
        <v>Реконструкция ВЛ-0,4(0,23)кВ в ВЛИ-0,4кВ  КТП - 2 ф."Стрельникова"с.Пожарское Пожарский район</v>
      </c>
      <c r="C138" s="72" t="str">
        <f>'[2]Ф2 '!C138</f>
        <v>Р_ДЭСК_037</v>
      </c>
      <c r="D138" s="73" t="s">
        <v>99</v>
      </c>
      <c r="E138" s="73">
        <f>'[2]Ф2 '!E138</f>
        <v>2025</v>
      </c>
      <c r="F138" s="73" t="str">
        <f>'[2]Ф2 '!F138</f>
        <v>нд</v>
      </c>
      <c r="G138" s="73">
        <f>'[2]Ф2 '!G138</f>
        <v>2025</v>
      </c>
      <c r="H138" s="74">
        <f>'[2]Ф2 '!I138/1.2</f>
        <v>0</v>
      </c>
      <c r="I138" s="74">
        <f>'[2]Ф2 '!K138/1.2</f>
        <v>4.5953999999999997</v>
      </c>
      <c r="J138" s="73" t="s">
        <v>47</v>
      </c>
      <c r="K138" s="74">
        <v>0</v>
      </c>
      <c r="L138" s="74">
        <v>0</v>
      </c>
      <c r="M138" s="74">
        <v>0</v>
      </c>
      <c r="N138" s="74">
        <v>0</v>
      </c>
      <c r="O138" s="74" t="s">
        <v>47</v>
      </c>
      <c r="P138" s="74">
        <f t="shared" si="48"/>
        <v>4.5953999999999997</v>
      </c>
      <c r="Q138" s="74">
        <v>0</v>
      </c>
      <c r="R138" s="74">
        <f t="shared" si="47"/>
        <v>4.5953999999999997</v>
      </c>
      <c r="S138" s="74">
        <v>0</v>
      </c>
      <c r="T138" s="74">
        <v>0</v>
      </c>
      <c r="U138" s="73" t="s">
        <v>47</v>
      </c>
      <c r="V138" s="73" t="s">
        <v>47</v>
      </c>
      <c r="W138" s="73" t="s">
        <v>47</v>
      </c>
      <c r="X138" s="73" t="s">
        <v>47</v>
      </c>
      <c r="Y138" s="73" t="s">
        <v>47</v>
      </c>
      <c r="Z138" s="73" t="s">
        <v>47</v>
      </c>
      <c r="AA138" s="73" t="s">
        <v>47</v>
      </c>
      <c r="AB138" s="73" t="s">
        <v>47</v>
      </c>
      <c r="AC138" s="74">
        <f t="shared" si="40"/>
        <v>0</v>
      </c>
      <c r="AD138" s="74">
        <f t="shared" si="40"/>
        <v>0</v>
      </c>
      <c r="AE138" s="73">
        <f t="shared" si="41"/>
        <v>0</v>
      </c>
      <c r="AF138" s="74">
        <f t="shared" si="41"/>
        <v>4.5953999999999997</v>
      </c>
      <c r="AG138" s="76">
        <f t="shared" si="42"/>
        <v>0</v>
      </c>
      <c r="AH138" s="74">
        <f t="shared" si="42"/>
        <v>0</v>
      </c>
      <c r="AI138" s="74">
        <f t="shared" si="43"/>
        <v>0</v>
      </c>
      <c r="AJ138" s="74">
        <f t="shared" si="43"/>
        <v>4.5953999999999997</v>
      </c>
      <c r="AK138" s="75" t="str">
        <f>'[2]Ф2 '!CP138</f>
        <v>изменение состава имущества</v>
      </c>
    </row>
    <row r="139" spans="1:37" ht="36.75" customHeight="1" x14ac:dyDescent="0.25">
      <c r="A139" s="70" t="s">
        <v>194</v>
      </c>
      <c r="B139" s="71" t="str">
        <f>'[2]Ф2 '!B139</f>
        <v>Реконструкция ВЛ-0,4(0,23)кВ в ВЛИ-0,4кВ КТП - 2 ф."Насосная"с.Пожарское Пожарский район</v>
      </c>
      <c r="C139" s="72" t="str">
        <f>'[2]Ф2 '!C139</f>
        <v>Р_ДЭСК_038</v>
      </c>
      <c r="D139" s="73" t="s">
        <v>99</v>
      </c>
      <c r="E139" s="73">
        <f>'[2]Ф2 '!E139</f>
        <v>2025</v>
      </c>
      <c r="F139" s="73" t="str">
        <f>'[2]Ф2 '!F139</f>
        <v>нд</v>
      </c>
      <c r="G139" s="73">
        <f>'[2]Ф2 '!G139</f>
        <v>2025</v>
      </c>
      <c r="H139" s="74">
        <f>'[2]Ф2 '!I139/1.2</f>
        <v>0</v>
      </c>
      <c r="I139" s="74">
        <f>'[2]Ф2 '!K139/1.2</f>
        <v>0.46405833333333335</v>
      </c>
      <c r="J139" s="73" t="s">
        <v>47</v>
      </c>
      <c r="K139" s="74">
        <v>0</v>
      </c>
      <c r="L139" s="74">
        <v>0</v>
      </c>
      <c r="M139" s="74">
        <v>0</v>
      </c>
      <c r="N139" s="74">
        <v>0</v>
      </c>
      <c r="O139" s="74" t="s">
        <v>47</v>
      </c>
      <c r="P139" s="74">
        <f t="shared" si="48"/>
        <v>0.46405833333333335</v>
      </c>
      <c r="Q139" s="74">
        <v>0</v>
      </c>
      <c r="R139" s="74">
        <f t="shared" si="47"/>
        <v>0.46405833333333335</v>
      </c>
      <c r="S139" s="74">
        <v>0</v>
      </c>
      <c r="T139" s="74">
        <v>0</v>
      </c>
      <c r="U139" s="73" t="s">
        <v>47</v>
      </c>
      <c r="V139" s="73" t="s">
        <v>47</v>
      </c>
      <c r="W139" s="73" t="s">
        <v>47</v>
      </c>
      <c r="X139" s="73" t="s">
        <v>47</v>
      </c>
      <c r="Y139" s="73" t="s">
        <v>47</v>
      </c>
      <c r="Z139" s="73" t="s">
        <v>47</v>
      </c>
      <c r="AA139" s="73" t="s">
        <v>47</v>
      </c>
      <c r="AB139" s="73" t="s">
        <v>47</v>
      </c>
      <c r="AC139" s="74">
        <f t="shared" si="40"/>
        <v>0</v>
      </c>
      <c r="AD139" s="74">
        <f t="shared" si="40"/>
        <v>0</v>
      </c>
      <c r="AE139" s="73">
        <f t="shared" si="41"/>
        <v>0</v>
      </c>
      <c r="AF139" s="74">
        <f t="shared" si="41"/>
        <v>0.46405833333333335</v>
      </c>
      <c r="AG139" s="76">
        <f t="shared" si="42"/>
        <v>0</v>
      </c>
      <c r="AH139" s="74">
        <f t="shared" si="42"/>
        <v>0</v>
      </c>
      <c r="AI139" s="74">
        <f t="shared" si="43"/>
        <v>0</v>
      </c>
      <c r="AJ139" s="74">
        <f t="shared" si="43"/>
        <v>0.46405833333333335</v>
      </c>
      <c r="AK139" s="75" t="str">
        <f>'[2]Ф2 '!CP139</f>
        <v>изменение состава имущества</v>
      </c>
    </row>
    <row r="140" spans="1:37" ht="36.75" customHeight="1" x14ac:dyDescent="0.25">
      <c r="A140" s="70" t="s">
        <v>195</v>
      </c>
      <c r="B140" s="71" t="str">
        <f>'[2]Ф2 '!B140</f>
        <v>Реконструкция КЛ-10 кВ Ф-5 от ПС «Лесозаводск» до опоры №1 г.Лесозаводск</v>
      </c>
      <c r="C140" s="72" t="str">
        <f>'[2]Ф2 '!C140</f>
        <v>Р_ДЭСК_053</v>
      </c>
      <c r="D140" s="73" t="s">
        <v>99</v>
      </c>
      <c r="E140" s="73">
        <f>'[2]Ф2 '!E140</f>
        <v>2025</v>
      </c>
      <c r="F140" s="73" t="str">
        <f>'[2]Ф2 '!F140</f>
        <v>нд</v>
      </c>
      <c r="G140" s="73">
        <f>'[2]Ф2 '!G140</f>
        <v>2025</v>
      </c>
      <c r="H140" s="74">
        <f>'[2]Ф2 '!I140/1.2</f>
        <v>0</v>
      </c>
      <c r="I140" s="74">
        <f>'[2]Ф2 '!K140/1.2</f>
        <v>2.0410083333333335</v>
      </c>
      <c r="J140" s="73" t="s">
        <v>47</v>
      </c>
      <c r="K140" s="74">
        <v>0</v>
      </c>
      <c r="L140" s="74">
        <v>0</v>
      </c>
      <c r="M140" s="74">
        <v>0</v>
      </c>
      <c r="N140" s="74">
        <v>0</v>
      </c>
      <c r="O140" s="74" t="s">
        <v>47</v>
      </c>
      <c r="P140" s="74">
        <f t="shared" si="48"/>
        <v>2.0410083333333335</v>
      </c>
      <c r="Q140" s="74">
        <v>0</v>
      </c>
      <c r="R140" s="74">
        <f t="shared" si="47"/>
        <v>2.0410083333333335</v>
      </c>
      <c r="S140" s="74">
        <v>0</v>
      </c>
      <c r="T140" s="74">
        <v>0</v>
      </c>
      <c r="U140" s="73" t="s">
        <v>47</v>
      </c>
      <c r="V140" s="73" t="s">
        <v>47</v>
      </c>
      <c r="W140" s="73" t="s">
        <v>47</v>
      </c>
      <c r="X140" s="73" t="s">
        <v>47</v>
      </c>
      <c r="Y140" s="73" t="s">
        <v>47</v>
      </c>
      <c r="Z140" s="73" t="s">
        <v>47</v>
      </c>
      <c r="AA140" s="73" t="s">
        <v>47</v>
      </c>
      <c r="AB140" s="73" t="s">
        <v>47</v>
      </c>
      <c r="AC140" s="74">
        <f t="shared" si="40"/>
        <v>0</v>
      </c>
      <c r="AD140" s="74">
        <f t="shared" si="40"/>
        <v>0</v>
      </c>
      <c r="AE140" s="73">
        <f t="shared" si="41"/>
        <v>0</v>
      </c>
      <c r="AF140" s="74">
        <f t="shared" si="41"/>
        <v>2.0410083333333335</v>
      </c>
      <c r="AG140" s="76">
        <f t="shared" si="42"/>
        <v>0</v>
      </c>
      <c r="AH140" s="74">
        <f t="shared" si="42"/>
        <v>0</v>
      </c>
      <c r="AI140" s="74">
        <f t="shared" si="43"/>
        <v>0</v>
      </c>
      <c r="AJ140" s="74">
        <f t="shared" si="43"/>
        <v>2.0410083333333335</v>
      </c>
      <c r="AK140" s="75" t="str">
        <f>'[2]Ф2 '!CP140</f>
        <v>изменение состава имущества</v>
      </c>
    </row>
    <row r="141" spans="1:37" ht="36.75" customHeight="1" x14ac:dyDescent="0.25">
      <c r="A141" s="70" t="s">
        <v>196</v>
      </c>
      <c r="B141" s="71" t="str">
        <f>'[2]Ф2 '!B141</f>
        <v>Реконструкция ВЛ-10 кВ Ф-1 ПС-35/10кВ "Уссури" от опоры №1 до опоры №39 г.Лесозаводск</v>
      </c>
      <c r="C141" s="72" t="str">
        <f>'[2]Ф2 '!C141</f>
        <v>Р_ДЭСК_054</v>
      </c>
      <c r="D141" s="73" t="s">
        <v>99</v>
      </c>
      <c r="E141" s="73">
        <f>'[2]Ф2 '!E141</f>
        <v>2025</v>
      </c>
      <c r="F141" s="73" t="str">
        <f>'[2]Ф2 '!F141</f>
        <v>нд</v>
      </c>
      <c r="G141" s="73">
        <f>'[2]Ф2 '!G141</f>
        <v>2025</v>
      </c>
      <c r="H141" s="74">
        <f>'[2]Ф2 '!I141/1.2</f>
        <v>0</v>
      </c>
      <c r="I141" s="74">
        <f>'[2]Ф2 '!K141/1.2</f>
        <v>2.4734416666666665</v>
      </c>
      <c r="J141" s="73" t="s">
        <v>47</v>
      </c>
      <c r="K141" s="74">
        <v>0</v>
      </c>
      <c r="L141" s="74">
        <v>0</v>
      </c>
      <c r="M141" s="74">
        <v>0</v>
      </c>
      <c r="N141" s="74">
        <v>0</v>
      </c>
      <c r="O141" s="74" t="s">
        <v>47</v>
      </c>
      <c r="P141" s="74">
        <f t="shared" si="48"/>
        <v>2.4734416666666665</v>
      </c>
      <c r="Q141" s="74">
        <v>0</v>
      </c>
      <c r="R141" s="74">
        <f t="shared" si="47"/>
        <v>2.4734416666666665</v>
      </c>
      <c r="S141" s="74">
        <v>0</v>
      </c>
      <c r="T141" s="74">
        <v>0</v>
      </c>
      <c r="U141" s="73" t="s">
        <v>47</v>
      </c>
      <c r="V141" s="73" t="s">
        <v>47</v>
      </c>
      <c r="W141" s="73" t="s">
        <v>47</v>
      </c>
      <c r="X141" s="73" t="s">
        <v>47</v>
      </c>
      <c r="Y141" s="73" t="s">
        <v>47</v>
      </c>
      <c r="Z141" s="73" t="s">
        <v>47</v>
      </c>
      <c r="AA141" s="73" t="s">
        <v>47</v>
      </c>
      <c r="AB141" s="73" t="s">
        <v>47</v>
      </c>
      <c r="AC141" s="74">
        <f t="shared" si="40"/>
        <v>0</v>
      </c>
      <c r="AD141" s="74">
        <f t="shared" si="40"/>
        <v>0</v>
      </c>
      <c r="AE141" s="73">
        <f t="shared" si="41"/>
        <v>0</v>
      </c>
      <c r="AF141" s="74">
        <f t="shared" si="41"/>
        <v>2.4734416666666665</v>
      </c>
      <c r="AG141" s="76">
        <f t="shared" si="42"/>
        <v>0</v>
      </c>
      <c r="AH141" s="74">
        <f t="shared" si="42"/>
        <v>0</v>
      </c>
      <c r="AI141" s="74">
        <f t="shared" si="43"/>
        <v>0</v>
      </c>
      <c r="AJ141" s="74">
        <f t="shared" si="43"/>
        <v>2.4734416666666665</v>
      </c>
      <c r="AK141" s="75" t="str">
        <f>'[2]Ф2 '!CP141</f>
        <v>изменение состава имущества</v>
      </c>
    </row>
    <row r="142" spans="1:37" ht="36.75" customHeight="1" x14ac:dyDescent="0.25">
      <c r="A142" s="70" t="s">
        <v>197</v>
      </c>
      <c r="B142" s="71" t="str">
        <f>'[2]Ф2 '!B142</f>
        <v>Реконструкция ВЛ-10 кВ Ф-16 ПС-220/35/10кВ "Лесозаводск" от опоры №1 до опоры №11 (г.Лесозаводск</v>
      </c>
      <c r="C142" s="72" t="str">
        <f>'[2]Ф2 '!C142</f>
        <v>Р_ДЭСК_055</v>
      </c>
      <c r="D142" s="73" t="s">
        <v>99</v>
      </c>
      <c r="E142" s="73">
        <f>'[2]Ф2 '!E142</f>
        <v>2025</v>
      </c>
      <c r="F142" s="73" t="str">
        <f>'[2]Ф2 '!F142</f>
        <v>нд</v>
      </c>
      <c r="G142" s="73">
        <f>'[2]Ф2 '!G142</f>
        <v>2025</v>
      </c>
      <c r="H142" s="74">
        <f>'[2]Ф2 '!I142/1.2</f>
        <v>0</v>
      </c>
      <c r="I142" s="74">
        <f>'[2]Ф2 '!K142/1.2</f>
        <v>0.72624166666666667</v>
      </c>
      <c r="J142" s="73" t="s">
        <v>47</v>
      </c>
      <c r="K142" s="74">
        <v>0</v>
      </c>
      <c r="L142" s="74">
        <v>0</v>
      </c>
      <c r="M142" s="74">
        <v>0</v>
      </c>
      <c r="N142" s="74">
        <v>0</v>
      </c>
      <c r="O142" s="74" t="s">
        <v>47</v>
      </c>
      <c r="P142" s="74">
        <f t="shared" si="48"/>
        <v>0.72624166666666667</v>
      </c>
      <c r="Q142" s="74">
        <v>0</v>
      </c>
      <c r="R142" s="74">
        <f t="shared" si="47"/>
        <v>0.72624166666666667</v>
      </c>
      <c r="S142" s="74">
        <v>0</v>
      </c>
      <c r="T142" s="74">
        <v>0</v>
      </c>
      <c r="U142" s="73" t="s">
        <v>47</v>
      </c>
      <c r="V142" s="73" t="s">
        <v>47</v>
      </c>
      <c r="W142" s="73" t="s">
        <v>47</v>
      </c>
      <c r="X142" s="73" t="s">
        <v>47</v>
      </c>
      <c r="Y142" s="73" t="s">
        <v>47</v>
      </c>
      <c r="Z142" s="73" t="s">
        <v>47</v>
      </c>
      <c r="AA142" s="73" t="s">
        <v>47</v>
      </c>
      <c r="AB142" s="73" t="s">
        <v>47</v>
      </c>
      <c r="AC142" s="74">
        <f t="shared" si="40"/>
        <v>0</v>
      </c>
      <c r="AD142" s="74">
        <f t="shared" si="40"/>
        <v>0</v>
      </c>
      <c r="AE142" s="73">
        <f t="shared" si="41"/>
        <v>0</v>
      </c>
      <c r="AF142" s="74">
        <f t="shared" si="41"/>
        <v>0.72624166666666667</v>
      </c>
      <c r="AG142" s="76">
        <f t="shared" si="42"/>
        <v>0</v>
      </c>
      <c r="AH142" s="74">
        <f t="shared" si="42"/>
        <v>0</v>
      </c>
      <c r="AI142" s="74">
        <f t="shared" si="43"/>
        <v>0</v>
      </c>
      <c r="AJ142" s="74">
        <f t="shared" si="43"/>
        <v>0.72624166666666667</v>
      </c>
      <c r="AK142" s="75" t="str">
        <f>'[2]Ф2 '!CP142</f>
        <v>изменение состава имущества</v>
      </c>
    </row>
    <row r="143" spans="1:37" ht="36.75" customHeight="1" x14ac:dyDescent="0.25">
      <c r="A143" s="70" t="s">
        <v>198</v>
      </c>
      <c r="B143" s="71" t="str">
        <f>'[2]Ф2 '!B143</f>
        <v>Реконструкция ВЛИ-0,4 кВ от ТП-76 г.Лесозаводск</v>
      </c>
      <c r="C143" s="72" t="str">
        <f>'[2]Ф2 '!C143</f>
        <v>Р_ДЭСК_060</v>
      </c>
      <c r="D143" s="73" t="s">
        <v>99</v>
      </c>
      <c r="E143" s="73">
        <f>'[2]Ф2 '!E143</f>
        <v>2025</v>
      </c>
      <c r="F143" s="73" t="str">
        <f>'[2]Ф2 '!F143</f>
        <v>нд</v>
      </c>
      <c r="G143" s="73">
        <f>'[2]Ф2 '!G143</f>
        <v>2025</v>
      </c>
      <c r="H143" s="74">
        <f>'[2]Ф2 '!I143/1.2</f>
        <v>0</v>
      </c>
      <c r="I143" s="74">
        <f>'[2]Ф2 '!K143/1.2</f>
        <v>0.97158333333333335</v>
      </c>
      <c r="J143" s="73" t="s">
        <v>47</v>
      </c>
      <c r="K143" s="74">
        <v>0</v>
      </c>
      <c r="L143" s="74">
        <v>0</v>
      </c>
      <c r="M143" s="74">
        <v>0</v>
      </c>
      <c r="N143" s="74">
        <v>0</v>
      </c>
      <c r="O143" s="74" t="s">
        <v>47</v>
      </c>
      <c r="P143" s="74">
        <f t="shared" si="48"/>
        <v>0.97158333333333335</v>
      </c>
      <c r="Q143" s="74">
        <v>0</v>
      </c>
      <c r="R143" s="74">
        <v>0.97158333333333335</v>
      </c>
      <c r="S143" s="74">
        <v>0</v>
      </c>
      <c r="T143" s="74">
        <v>0</v>
      </c>
      <c r="U143" s="73" t="s">
        <v>47</v>
      </c>
      <c r="V143" s="73" t="s">
        <v>47</v>
      </c>
      <c r="W143" s="73" t="s">
        <v>47</v>
      </c>
      <c r="X143" s="73" t="s">
        <v>47</v>
      </c>
      <c r="Y143" s="73" t="s">
        <v>47</v>
      </c>
      <c r="Z143" s="73" t="s">
        <v>47</v>
      </c>
      <c r="AA143" s="73" t="s">
        <v>47</v>
      </c>
      <c r="AB143" s="73" t="s">
        <v>47</v>
      </c>
      <c r="AC143" s="74">
        <f t="shared" si="40"/>
        <v>0</v>
      </c>
      <c r="AD143" s="74">
        <f t="shared" si="40"/>
        <v>0</v>
      </c>
      <c r="AE143" s="73">
        <f t="shared" si="41"/>
        <v>0</v>
      </c>
      <c r="AF143" s="74">
        <f t="shared" si="41"/>
        <v>0.97158333333333335</v>
      </c>
      <c r="AG143" s="76">
        <f t="shared" si="42"/>
        <v>0</v>
      </c>
      <c r="AH143" s="74">
        <f t="shared" si="42"/>
        <v>0</v>
      </c>
      <c r="AI143" s="74">
        <f t="shared" si="43"/>
        <v>0</v>
      </c>
      <c r="AJ143" s="74">
        <f t="shared" si="43"/>
        <v>0.97158333333333335</v>
      </c>
      <c r="AK143" s="75" t="str">
        <f>'[2]Ф2 '!CP143</f>
        <v>изменение состава имущества</v>
      </c>
    </row>
    <row r="144" spans="1:37" ht="36.75" customHeight="1" x14ac:dyDescent="0.25">
      <c r="A144" s="70" t="s">
        <v>199</v>
      </c>
      <c r="B144" s="71" t="str">
        <f>'[2]Ф2 '!B144</f>
        <v>Реконструкция ВЛИ-0,4 кВ от КТПН-65 г.Лесозаводск</v>
      </c>
      <c r="C144" s="72" t="str">
        <f>'[2]Ф2 '!C144</f>
        <v>Р_ДЭСК_061</v>
      </c>
      <c r="D144" s="73" t="s">
        <v>99</v>
      </c>
      <c r="E144" s="73">
        <f>'[2]Ф2 '!E144</f>
        <v>2025</v>
      </c>
      <c r="F144" s="73" t="str">
        <f>'[2]Ф2 '!F144</f>
        <v>нд</v>
      </c>
      <c r="G144" s="73">
        <f>'[2]Ф2 '!G144</f>
        <v>2025</v>
      </c>
      <c r="H144" s="74">
        <f>'[2]Ф2 '!I144/1.2</f>
        <v>0</v>
      </c>
      <c r="I144" s="74">
        <f>'[2]Ф2 '!K144/1.2</f>
        <v>3.8426749999999998</v>
      </c>
      <c r="J144" s="73" t="s">
        <v>47</v>
      </c>
      <c r="K144" s="74">
        <v>0</v>
      </c>
      <c r="L144" s="74">
        <v>0</v>
      </c>
      <c r="M144" s="74">
        <v>0</v>
      </c>
      <c r="N144" s="74">
        <v>0</v>
      </c>
      <c r="O144" s="74" t="s">
        <v>47</v>
      </c>
      <c r="P144" s="74">
        <f t="shared" si="48"/>
        <v>3.8426749999999998</v>
      </c>
      <c r="Q144" s="74">
        <v>0</v>
      </c>
      <c r="R144" s="74">
        <f>P144</f>
        <v>3.8426749999999998</v>
      </c>
      <c r="S144" s="74">
        <v>0</v>
      </c>
      <c r="T144" s="74">
        <v>0</v>
      </c>
      <c r="U144" s="73" t="s">
        <v>47</v>
      </c>
      <c r="V144" s="73" t="s">
        <v>47</v>
      </c>
      <c r="W144" s="73" t="s">
        <v>47</v>
      </c>
      <c r="X144" s="73" t="s">
        <v>47</v>
      </c>
      <c r="Y144" s="73" t="s">
        <v>47</v>
      </c>
      <c r="Z144" s="73" t="s">
        <v>47</v>
      </c>
      <c r="AA144" s="73" t="s">
        <v>47</v>
      </c>
      <c r="AB144" s="73" t="s">
        <v>47</v>
      </c>
      <c r="AC144" s="74">
        <f t="shared" si="40"/>
        <v>0</v>
      </c>
      <c r="AD144" s="74">
        <f t="shared" si="40"/>
        <v>0</v>
      </c>
      <c r="AE144" s="73">
        <f t="shared" si="41"/>
        <v>0</v>
      </c>
      <c r="AF144" s="74">
        <f t="shared" si="41"/>
        <v>3.8426749999999998</v>
      </c>
      <c r="AG144" s="76">
        <f t="shared" si="42"/>
        <v>0</v>
      </c>
      <c r="AH144" s="74">
        <f t="shared" si="42"/>
        <v>0</v>
      </c>
      <c r="AI144" s="74">
        <f t="shared" si="43"/>
        <v>0</v>
      </c>
      <c r="AJ144" s="74">
        <f t="shared" si="43"/>
        <v>3.8426749999999998</v>
      </c>
      <c r="AK144" s="75" t="str">
        <f>'[2]Ф2 '!CP144</f>
        <v>изменение состава имущества</v>
      </c>
    </row>
    <row r="145" spans="1:37" ht="36.75" customHeight="1" x14ac:dyDescent="0.25">
      <c r="A145" s="70" t="s">
        <v>200</v>
      </c>
      <c r="B145" s="71" t="str">
        <f>'[2]Ф2 '!B145</f>
        <v>Реконструкция ВЛ-0,4 кВ КТП № 10   "ЛДК" ф."Юбилейная"  г.Дальнереченск</v>
      </c>
      <c r="C145" s="72" t="str">
        <f>'[2]Ф2 '!C145</f>
        <v>Р_ДЭСК_062</v>
      </c>
      <c r="D145" s="73" t="s">
        <v>99</v>
      </c>
      <c r="E145" s="73">
        <f>'[2]Ф2 '!E145</f>
        <v>2025</v>
      </c>
      <c r="F145" s="73" t="str">
        <f>'[2]Ф2 '!F145</f>
        <v>нд</v>
      </c>
      <c r="G145" s="73">
        <f>'[2]Ф2 '!G145</f>
        <v>2025</v>
      </c>
      <c r="H145" s="74">
        <f>'[2]Ф2 '!I145/1.2</f>
        <v>0</v>
      </c>
      <c r="I145" s="74">
        <f>'[2]Ф2 '!K145/1.2</f>
        <v>1.6709544300000001</v>
      </c>
      <c r="J145" s="73" t="s">
        <v>47</v>
      </c>
      <c r="K145" s="74">
        <v>0</v>
      </c>
      <c r="L145" s="74">
        <v>0</v>
      </c>
      <c r="M145" s="74">
        <v>0</v>
      </c>
      <c r="N145" s="74">
        <v>0</v>
      </c>
      <c r="O145" s="74" t="s">
        <v>47</v>
      </c>
      <c r="P145" s="74">
        <f t="shared" si="48"/>
        <v>1.6709544300000001</v>
      </c>
      <c r="Q145" s="74">
        <v>0</v>
      </c>
      <c r="R145" s="74">
        <f t="shared" ref="R145:R177" si="49">P145</f>
        <v>1.6709544300000001</v>
      </c>
      <c r="S145" s="74">
        <v>0</v>
      </c>
      <c r="T145" s="74">
        <v>0</v>
      </c>
      <c r="U145" s="73" t="s">
        <v>47</v>
      </c>
      <c r="V145" s="73" t="s">
        <v>47</v>
      </c>
      <c r="W145" s="73" t="s">
        <v>47</v>
      </c>
      <c r="X145" s="73" t="s">
        <v>47</v>
      </c>
      <c r="Y145" s="73" t="s">
        <v>47</v>
      </c>
      <c r="Z145" s="73" t="s">
        <v>47</v>
      </c>
      <c r="AA145" s="73" t="s">
        <v>47</v>
      </c>
      <c r="AB145" s="73" t="s">
        <v>47</v>
      </c>
      <c r="AC145" s="74">
        <f t="shared" si="40"/>
        <v>0</v>
      </c>
      <c r="AD145" s="74">
        <f t="shared" si="40"/>
        <v>0</v>
      </c>
      <c r="AE145" s="73">
        <f t="shared" si="41"/>
        <v>0</v>
      </c>
      <c r="AF145" s="74">
        <f t="shared" si="41"/>
        <v>1.6709544300000001</v>
      </c>
      <c r="AG145" s="76">
        <f t="shared" si="42"/>
        <v>0</v>
      </c>
      <c r="AH145" s="74">
        <f t="shared" si="42"/>
        <v>0</v>
      </c>
      <c r="AI145" s="74">
        <f t="shared" si="43"/>
        <v>0</v>
      </c>
      <c r="AJ145" s="74">
        <f t="shared" si="43"/>
        <v>1.6709544300000001</v>
      </c>
      <c r="AK145" s="75" t="str">
        <f>'[2]Ф2 '!CP145</f>
        <v>изменение состава имущества</v>
      </c>
    </row>
    <row r="146" spans="1:37" ht="36.75" customHeight="1" x14ac:dyDescent="0.25">
      <c r="A146" s="70" t="s">
        <v>201</v>
      </c>
      <c r="B146" s="71" t="str">
        <f>'[2]Ф2 '!B146</f>
        <v>Реконструкция ВЛ-0,4 кВ КТП № 10 "ЛДК" ф."Мелиоративная"  г.Дальнереченск</v>
      </c>
      <c r="C146" s="72" t="str">
        <f>'[2]Ф2 '!C146</f>
        <v>Р_ДЭСК_065</v>
      </c>
      <c r="D146" s="73" t="s">
        <v>99</v>
      </c>
      <c r="E146" s="73">
        <f>'[2]Ф2 '!E146</f>
        <v>2025</v>
      </c>
      <c r="F146" s="73" t="str">
        <f>'[2]Ф2 '!F146</f>
        <v>нд</v>
      </c>
      <c r="G146" s="73">
        <f>'[2]Ф2 '!G146</f>
        <v>2025</v>
      </c>
      <c r="H146" s="74">
        <f>'[2]Ф2 '!I146/1.2</f>
        <v>0</v>
      </c>
      <c r="I146" s="74">
        <f>'[2]Ф2 '!K146/1.2</f>
        <v>2.1703791200000002</v>
      </c>
      <c r="J146" s="73" t="s">
        <v>47</v>
      </c>
      <c r="K146" s="74">
        <v>0</v>
      </c>
      <c r="L146" s="74">
        <v>0</v>
      </c>
      <c r="M146" s="74">
        <v>0</v>
      </c>
      <c r="N146" s="74">
        <v>0</v>
      </c>
      <c r="O146" s="74" t="s">
        <v>47</v>
      </c>
      <c r="P146" s="74">
        <f t="shared" si="48"/>
        <v>2.1703791200000002</v>
      </c>
      <c r="Q146" s="74">
        <v>0</v>
      </c>
      <c r="R146" s="74">
        <f t="shared" si="49"/>
        <v>2.1703791200000002</v>
      </c>
      <c r="S146" s="74">
        <v>0</v>
      </c>
      <c r="T146" s="74">
        <v>0</v>
      </c>
      <c r="U146" s="73" t="s">
        <v>47</v>
      </c>
      <c r="V146" s="73" t="s">
        <v>47</v>
      </c>
      <c r="W146" s="73" t="s">
        <v>47</v>
      </c>
      <c r="X146" s="73" t="s">
        <v>47</v>
      </c>
      <c r="Y146" s="73" t="s">
        <v>47</v>
      </c>
      <c r="Z146" s="73" t="s">
        <v>47</v>
      </c>
      <c r="AA146" s="73" t="s">
        <v>47</v>
      </c>
      <c r="AB146" s="73" t="s">
        <v>47</v>
      </c>
      <c r="AC146" s="74">
        <f t="shared" si="40"/>
        <v>0</v>
      </c>
      <c r="AD146" s="74">
        <f t="shared" si="40"/>
        <v>0</v>
      </c>
      <c r="AE146" s="73">
        <f t="shared" si="41"/>
        <v>0</v>
      </c>
      <c r="AF146" s="74">
        <f t="shared" si="41"/>
        <v>2.1703791200000002</v>
      </c>
      <c r="AG146" s="76">
        <f t="shared" si="42"/>
        <v>0</v>
      </c>
      <c r="AH146" s="74">
        <f t="shared" si="42"/>
        <v>0</v>
      </c>
      <c r="AI146" s="74">
        <f t="shared" si="43"/>
        <v>0</v>
      </c>
      <c r="AJ146" s="74">
        <f t="shared" si="43"/>
        <v>2.1703791200000002</v>
      </c>
      <c r="AK146" s="75" t="str">
        <f>'[2]Ф2 '!CP146</f>
        <v>изменение состава имущества</v>
      </c>
    </row>
    <row r="147" spans="1:37" ht="36.75" customHeight="1" x14ac:dyDescent="0.25">
      <c r="A147" s="70" t="s">
        <v>202</v>
      </c>
      <c r="B147" s="71" t="str">
        <f>'[2]Ф2 '!B147</f>
        <v xml:space="preserve">Реконструкция ВЛ-0,4 кВ  КТП-46 ф. "пер. Восточный" г.Дальнереченск </v>
      </c>
      <c r="C147" s="72" t="str">
        <f>'[2]Ф2 '!C147</f>
        <v>Р_ДЭСК_066</v>
      </c>
      <c r="D147" s="73" t="s">
        <v>99</v>
      </c>
      <c r="E147" s="73">
        <f>'[2]Ф2 '!E147</f>
        <v>2025</v>
      </c>
      <c r="F147" s="73" t="str">
        <f>'[2]Ф2 '!F147</f>
        <v>нд</v>
      </c>
      <c r="G147" s="73">
        <f>'[2]Ф2 '!G147</f>
        <v>2025</v>
      </c>
      <c r="H147" s="74">
        <f>'[2]Ф2 '!I147/1.2</f>
        <v>0</v>
      </c>
      <c r="I147" s="74">
        <f>'[2]Ф2 '!K147/1.2</f>
        <v>2.3082280399999999</v>
      </c>
      <c r="J147" s="73" t="s">
        <v>47</v>
      </c>
      <c r="K147" s="74">
        <v>0</v>
      </c>
      <c r="L147" s="74">
        <v>0</v>
      </c>
      <c r="M147" s="74">
        <v>0</v>
      </c>
      <c r="N147" s="74">
        <v>0</v>
      </c>
      <c r="O147" s="74" t="s">
        <v>47</v>
      </c>
      <c r="P147" s="74">
        <f t="shared" si="48"/>
        <v>2.3082280399999999</v>
      </c>
      <c r="Q147" s="74">
        <v>0</v>
      </c>
      <c r="R147" s="74">
        <f t="shared" si="49"/>
        <v>2.3082280399999999</v>
      </c>
      <c r="S147" s="74">
        <v>0</v>
      </c>
      <c r="T147" s="74">
        <v>0</v>
      </c>
      <c r="U147" s="73" t="s">
        <v>47</v>
      </c>
      <c r="V147" s="73" t="s">
        <v>47</v>
      </c>
      <c r="W147" s="73" t="s">
        <v>47</v>
      </c>
      <c r="X147" s="73" t="s">
        <v>47</v>
      </c>
      <c r="Y147" s="73" t="s">
        <v>47</v>
      </c>
      <c r="Z147" s="73" t="s">
        <v>47</v>
      </c>
      <c r="AA147" s="73" t="s">
        <v>47</v>
      </c>
      <c r="AB147" s="73" t="s">
        <v>47</v>
      </c>
      <c r="AC147" s="74">
        <f t="shared" si="40"/>
        <v>0</v>
      </c>
      <c r="AD147" s="74">
        <f t="shared" si="40"/>
        <v>0</v>
      </c>
      <c r="AE147" s="73">
        <f t="shared" si="41"/>
        <v>0</v>
      </c>
      <c r="AF147" s="74">
        <f t="shared" si="41"/>
        <v>2.3082280399999999</v>
      </c>
      <c r="AG147" s="76">
        <f t="shared" si="42"/>
        <v>0</v>
      </c>
      <c r="AH147" s="74">
        <f t="shared" si="42"/>
        <v>0</v>
      </c>
      <c r="AI147" s="74">
        <f t="shared" si="43"/>
        <v>0</v>
      </c>
      <c r="AJ147" s="74">
        <f t="shared" si="43"/>
        <v>2.3082280399999999</v>
      </c>
      <c r="AK147" s="75" t="str">
        <f>'[2]Ф2 '!CP147</f>
        <v>изменение состава имущества</v>
      </c>
    </row>
    <row r="148" spans="1:37" ht="36.75" customHeight="1" x14ac:dyDescent="0.25">
      <c r="A148" s="70" t="s">
        <v>203</v>
      </c>
      <c r="B148" s="71" t="str">
        <f>'[2]Ф2 '!B148</f>
        <v>Реконструкция ВЛ-0,4 кВ КТП-71 ф. "Строительная" г.Дальнереченск, с.Лазо</v>
      </c>
      <c r="C148" s="72" t="str">
        <f>'[2]Ф2 '!C148</f>
        <v>Р_ДЭСК_067</v>
      </c>
      <c r="D148" s="73" t="s">
        <v>99</v>
      </c>
      <c r="E148" s="73">
        <f>'[2]Ф2 '!E148</f>
        <v>2025</v>
      </c>
      <c r="F148" s="73" t="str">
        <f>'[2]Ф2 '!F148</f>
        <v>нд</v>
      </c>
      <c r="G148" s="73">
        <f>'[2]Ф2 '!G148</f>
        <v>2025</v>
      </c>
      <c r="H148" s="74">
        <f>'[2]Ф2 '!I148/1.2</f>
        <v>0</v>
      </c>
      <c r="I148" s="74">
        <f>'[2]Ф2 '!K148/1.2</f>
        <v>3.193916666666667</v>
      </c>
      <c r="J148" s="73" t="s">
        <v>47</v>
      </c>
      <c r="K148" s="74">
        <v>0</v>
      </c>
      <c r="L148" s="74">
        <v>0</v>
      </c>
      <c r="M148" s="74">
        <v>0</v>
      </c>
      <c r="N148" s="74">
        <v>0</v>
      </c>
      <c r="O148" s="74" t="s">
        <v>47</v>
      </c>
      <c r="P148" s="74">
        <f t="shared" si="48"/>
        <v>3.193916666666667</v>
      </c>
      <c r="Q148" s="74">
        <v>0</v>
      </c>
      <c r="R148" s="74">
        <f t="shared" si="49"/>
        <v>3.193916666666667</v>
      </c>
      <c r="S148" s="74">
        <v>0</v>
      </c>
      <c r="T148" s="74">
        <v>0</v>
      </c>
      <c r="U148" s="73" t="s">
        <v>47</v>
      </c>
      <c r="V148" s="73" t="s">
        <v>47</v>
      </c>
      <c r="W148" s="73" t="s">
        <v>47</v>
      </c>
      <c r="X148" s="73" t="s">
        <v>47</v>
      </c>
      <c r="Y148" s="73" t="s">
        <v>47</v>
      </c>
      <c r="Z148" s="73" t="s">
        <v>47</v>
      </c>
      <c r="AA148" s="73" t="s">
        <v>47</v>
      </c>
      <c r="AB148" s="73" t="s">
        <v>47</v>
      </c>
      <c r="AC148" s="74">
        <f t="shared" si="40"/>
        <v>0</v>
      </c>
      <c r="AD148" s="74">
        <f t="shared" si="40"/>
        <v>0</v>
      </c>
      <c r="AE148" s="73">
        <f t="shared" si="41"/>
        <v>0</v>
      </c>
      <c r="AF148" s="74">
        <f t="shared" si="41"/>
        <v>3.193916666666667</v>
      </c>
      <c r="AG148" s="76">
        <f t="shared" si="42"/>
        <v>0</v>
      </c>
      <c r="AH148" s="74">
        <f t="shared" si="42"/>
        <v>0</v>
      </c>
      <c r="AI148" s="74">
        <f t="shared" si="43"/>
        <v>0</v>
      </c>
      <c r="AJ148" s="74">
        <f t="shared" si="43"/>
        <v>3.193916666666667</v>
      </c>
      <c r="AK148" s="75" t="str">
        <f>'[2]Ф2 '!CP148</f>
        <v>изменение состава имущества</v>
      </c>
    </row>
    <row r="149" spans="1:37" ht="36.75" customHeight="1" x14ac:dyDescent="0.25">
      <c r="A149" s="70" t="s">
        <v>204</v>
      </c>
      <c r="B149" s="71" t="str">
        <f>'[2]Ф2 '!B149</f>
        <v>Реконструкция ВЛ-0,4 кВ КТП-71 ф. "Советская" г.Дальнереченск, с.Лазо</v>
      </c>
      <c r="C149" s="72" t="str">
        <f>'[2]Ф2 '!C149</f>
        <v>Р_ДЭСК_068</v>
      </c>
      <c r="D149" s="73" t="s">
        <v>99</v>
      </c>
      <c r="E149" s="73">
        <f>'[2]Ф2 '!E149</f>
        <v>2025</v>
      </c>
      <c r="F149" s="73" t="str">
        <f>'[2]Ф2 '!F149</f>
        <v>нд</v>
      </c>
      <c r="G149" s="73">
        <f>'[2]Ф2 '!G149</f>
        <v>2025</v>
      </c>
      <c r="H149" s="74">
        <f>'[2]Ф2 '!I149/1.2</f>
        <v>0</v>
      </c>
      <c r="I149" s="74">
        <f>'[2]Ф2 '!K149/1.2</f>
        <v>3.3542083333333337</v>
      </c>
      <c r="J149" s="73" t="s">
        <v>47</v>
      </c>
      <c r="K149" s="74">
        <v>0</v>
      </c>
      <c r="L149" s="74">
        <v>0</v>
      </c>
      <c r="M149" s="74">
        <v>0</v>
      </c>
      <c r="N149" s="74">
        <v>0</v>
      </c>
      <c r="O149" s="74" t="s">
        <v>47</v>
      </c>
      <c r="P149" s="74">
        <f t="shared" si="48"/>
        <v>3.3542083333333337</v>
      </c>
      <c r="Q149" s="74">
        <v>0</v>
      </c>
      <c r="R149" s="74">
        <f t="shared" si="49"/>
        <v>3.3542083333333337</v>
      </c>
      <c r="S149" s="74">
        <v>0</v>
      </c>
      <c r="T149" s="74">
        <v>0</v>
      </c>
      <c r="U149" s="73" t="s">
        <v>47</v>
      </c>
      <c r="V149" s="73" t="s">
        <v>47</v>
      </c>
      <c r="W149" s="73" t="s">
        <v>47</v>
      </c>
      <c r="X149" s="73" t="s">
        <v>47</v>
      </c>
      <c r="Y149" s="73" t="s">
        <v>47</v>
      </c>
      <c r="Z149" s="73" t="s">
        <v>47</v>
      </c>
      <c r="AA149" s="73" t="s">
        <v>47</v>
      </c>
      <c r="AB149" s="73" t="s">
        <v>47</v>
      </c>
      <c r="AC149" s="74">
        <f t="shared" si="40"/>
        <v>0</v>
      </c>
      <c r="AD149" s="74">
        <f t="shared" si="40"/>
        <v>0</v>
      </c>
      <c r="AE149" s="73">
        <f t="shared" si="41"/>
        <v>0</v>
      </c>
      <c r="AF149" s="74">
        <f t="shared" si="41"/>
        <v>3.3542083333333337</v>
      </c>
      <c r="AG149" s="76">
        <f t="shared" si="42"/>
        <v>0</v>
      </c>
      <c r="AH149" s="74">
        <f t="shared" si="42"/>
        <v>0</v>
      </c>
      <c r="AI149" s="74">
        <f t="shared" si="43"/>
        <v>0</v>
      </c>
      <c r="AJ149" s="74">
        <f t="shared" si="43"/>
        <v>3.3542083333333337</v>
      </c>
      <c r="AK149" s="75" t="str">
        <f>'[2]Ф2 '!CP149</f>
        <v>изменение состава имущества</v>
      </c>
    </row>
    <row r="150" spans="1:37" ht="36.75" customHeight="1" x14ac:dyDescent="0.25">
      <c r="A150" s="70" t="s">
        <v>205</v>
      </c>
      <c r="B150" s="71" t="str">
        <f>'[2]Ф2 '!B150</f>
        <v>Реконструкция ВЛ-0,4 кВ  ТП-15 "ЛДК" ф."Репина " г.Дальнереченск</v>
      </c>
      <c r="C150" s="72" t="str">
        <f>'[2]Ф2 '!C150</f>
        <v>Р_ДЭСК_069</v>
      </c>
      <c r="D150" s="73" t="s">
        <v>99</v>
      </c>
      <c r="E150" s="73">
        <f>'[2]Ф2 '!E150</f>
        <v>2025</v>
      </c>
      <c r="F150" s="73" t="str">
        <f>'[2]Ф2 '!F150</f>
        <v>нд</v>
      </c>
      <c r="G150" s="73">
        <f>'[2]Ф2 '!G150</f>
        <v>2025</v>
      </c>
      <c r="H150" s="74">
        <f>'[2]Ф2 '!I150/1.2</f>
        <v>0</v>
      </c>
      <c r="I150" s="74">
        <f>'[2]Ф2 '!K150/1.2</f>
        <v>2.6005397600000002</v>
      </c>
      <c r="J150" s="73" t="s">
        <v>47</v>
      </c>
      <c r="K150" s="74">
        <v>0</v>
      </c>
      <c r="L150" s="74">
        <v>0</v>
      </c>
      <c r="M150" s="74">
        <v>0</v>
      </c>
      <c r="N150" s="74">
        <v>0</v>
      </c>
      <c r="O150" s="74" t="s">
        <v>47</v>
      </c>
      <c r="P150" s="74">
        <f t="shared" si="48"/>
        <v>2.6005397600000002</v>
      </c>
      <c r="Q150" s="74">
        <v>0</v>
      </c>
      <c r="R150" s="74">
        <f t="shared" si="49"/>
        <v>2.6005397600000002</v>
      </c>
      <c r="S150" s="74">
        <v>0</v>
      </c>
      <c r="T150" s="74">
        <v>0</v>
      </c>
      <c r="U150" s="73" t="s">
        <v>47</v>
      </c>
      <c r="V150" s="73" t="s">
        <v>47</v>
      </c>
      <c r="W150" s="73" t="s">
        <v>47</v>
      </c>
      <c r="X150" s="73" t="s">
        <v>47</v>
      </c>
      <c r="Y150" s="73" t="s">
        <v>47</v>
      </c>
      <c r="Z150" s="73" t="s">
        <v>47</v>
      </c>
      <c r="AA150" s="73" t="s">
        <v>47</v>
      </c>
      <c r="AB150" s="73" t="s">
        <v>47</v>
      </c>
      <c r="AC150" s="74">
        <f t="shared" si="40"/>
        <v>0</v>
      </c>
      <c r="AD150" s="74">
        <f t="shared" si="40"/>
        <v>0</v>
      </c>
      <c r="AE150" s="73">
        <f t="shared" si="41"/>
        <v>0</v>
      </c>
      <c r="AF150" s="74">
        <f t="shared" si="41"/>
        <v>2.6005397600000002</v>
      </c>
      <c r="AG150" s="76">
        <f t="shared" si="42"/>
        <v>0</v>
      </c>
      <c r="AH150" s="74">
        <f t="shared" si="42"/>
        <v>0</v>
      </c>
      <c r="AI150" s="74">
        <f t="shared" si="43"/>
        <v>0</v>
      </c>
      <c r="AJ150" s="74">
        <f t="shared" si="43"/>
        <v>2.6005397600000002</v>
      </c>
      <c r="AK150" s="75" t="str">
        <f>'[2]Ф2 '!CP150</f>
        <v>изменение состава имущества</v>
      </c>
    </row>
    <row r="151" spans="1:37" ht="36.75" customHeight="1" x14ac:dyDescent="0.25">
      <c r="A151" s="70" t="s">
        <v>206</v>
      </c>
      <c r="B151" s="71" t="str">
        <f>'[2]Ф2 '!B151</f>
        <v>Реконструкция ВЛ-0,4 кВ КТП - 13 ф."Баня" г.Дальнереченск</v>
      </c>
      <c r="C151" s="72" t="str">
        <f>'[2]Ф2 '!C151</f>
        <v>Р_ДЭСК_070</v>
      </c>
      <c r="D151" s="73" t="s">
        <v>99</v>
      </c>
      <c r="E151" s="73">
        <f>'[2]Ф2 '!E151</f>
        <v>2025</v>
      </c>
      <c r="F151" s="73" t="str">
        <f>'[2]Ф2 '!F151</f>
        <v>нд</v>
      </c>
      <c r="G151" s="73">
        <f>'[2]Ф2 '!G151</f>
        <v>2025</v>
      </c>
      <c r="H151" s="74">
        <f>'[2]Ф2 '!I151/1.2</f>
        <v>0</v>
      </c>
      <c r="I151" s="74">
        <f>'[2]Ф2 '!K151/1.2</f>
        <v>1.2764312600000001</v>
      </c>
      <c r="J151" s="73" t="s">
        <v>47</v>
      </c>
      <c r="K151" s="74">
        <v>0</v>
      </c>
      <c r="L151" s="74">
        <v>0</v>
      </c>
      <c r="M151" s="74">
        <v>0</v>
      </c>
      <c r="N151" s="74">
        <v>0</v>
      </c>
      <c r="O151" s="74" t="s">
        <v>47</v>
      </c>
      <c r="P151" s="74">
        <f t="shared" si="48"/>
        <v>1.2764312600000001</v>
      </c>
      <c r="Q151" s="74">
        <v>0</v>
      </c>
      <c r="R151" s="74">
        <f t="shared" si="49"/>
        <v>1.2764312600000001</v>
      </c>
      <c r="S151" s="74">
        <v>0</v>
      </c>
      <c r="T151" s="74">
        <v>0</v>
      </c>
      <c r="U151" s="73" t="s">
        <v>47</v>
      </c>
      <c r="V151" s="73" t="s">
        <v>47</v>
      </c>
      <c r="W151" s="73" t="s">
        <v>47</v>
      </c>
      <c r="X151" s="73" t="s">
        <v>47</v>
      </c>
      <c r="Y151" s="73" t="s">
        <v>47</v>
      </c>
      <c r="Z151" s="73" t="s">
        <v>47</v>
      </c>
      <c r="AA151" s="73" t="s">
        <v>47</v>
      </c>
      <c r="AB151" s="73" t="s">
        <v>47</v>
      </c>
      <c r="AC151" s="74">
        <f t="shared" si="40"/>
        <v>0</v>
      </c>
      <c r="AD151" s="74">
        <f t="shared" si="40"/>
        <v>0</v>
      </c>
      <c r="AE151" s="73">
        <f t="shared" si="41"/>
        <v>0</v>
      </c>
      <c r="AF151" s="74">
        <f t="shared" si="41"/>
        <v>1.2764312600000001</v>
      </c>
      <c r="AG151" s="76">
        <f t="shared" si="42"/>
        <v>0</v>
      </c>
      <c r="AH151" s="74">
        <f t="shared" si="42"/>
        <v>0</v>
      </c>
      <c r="AI151" s="74">
        <f t="shared" si="43"/>
        <v>0</v>
      </c>
      <c r="AJ151" s="74">
        <f t="shared" si="43"/>
        <v>1.2764312600000001</v>
      </c>
      <c r="AK151" s="75" t="str">
        <f>'[2]Ф2 '!CP151</f>
        <v>изменение состава имущества</v>
      </c>
    </row>
    <row r="152" spans="1:37" ht="36.75" customHeight="1" x14ac:dyDescent="0.25">
      <c r="A152" s="70" t="s">
        <v>207</v>
      </c>
      <c r="B152" s="71" t="str">
        <f>'[2]Ф2 '!B152</f>
        <v>Реконструкция ВЛ-0,4(0,23)кВ в ВЛИ-0,4кВ КТП-9 ф." Освещение поселка"</v>
      </c>
      <c r="C152" s="72" t="str">
        <f>'[2]Ф2 '!C152</f>
        <v>Р_ДЭСК_071</v>
      </c>
      <c r="D152" s="73" t="s">
        <v>99</v>
      </c>
      <c r="E152" s="73">
        <f>'[2]Ф2 '!E152</f>
        <v>2025</v>
      </c>
      <c r="F152" s="73" t="str">
        <f>'[2]Ф2 '!F152</f>
        <v>нд</v>
      </c>
      <c r="G152" s="73">
        <f>'[2]Ф2 '!G152</f>
        <v>2025</v>
      </c>
      <c r="H152" s="74">
        <f>'[2]Ф2 '!I152/1.2</f>
        <v>0</v>
      </c>
      <c r="I152" s="74">
        <f>'[2]Ф2 '!K152/1.2</f>
        <v>1.0771991666666667</v>
      </c>
      <c r="J152" s="73" t="s">
        <v>47</v>
      </c>
      <c r="K152" s="74">
        <v>0</v>
      </c>
      <c r="L152" s="74">
        <v>0</v>
      </c>
      <c r="M152" s="74">
        <v>0</v>
      </c>
      <c r="N152" s="74">
        <v>0</v>
      </c>
      <c r="O152" s="74" t="s">
        <v>47</v>
      </c>
      <c r="P152" s="74">
        <f t="shared" si="48"/>
        <v>1.0771991666666667</v>
      </c>
      <c r="Q152" s="74">
        <v>0</v>
      </c>
      <c r="R152" s="74">
        <f t="shared" si="49"/>
        <v>1.0771991666666667</v>
      </c>
      <c r="S152" s="74">
        <v>0</v>
      </c>
      <c r="T152" s="74">
        <v>0</v>
      </c>
      <c r="U152" s="73" t="s">
        <v>47</v>
      </c>
      <c r="V152" s="73" t="s">
        <v>47</v>
      </c>
      <c r="W152" s="73" t="s">
        <v>47</v>
      </c>
      <c r="X152" s="73" t="s">
        <v>47</v>
      </c>
      <c r="Y152" s="73" t="s">
        <v>47</v>
      </c>
      <c r="Z152" s="73" t="s">
        <v>47</v>
      </c>
      <c r="AA152" s="73" t="s">
        <v>47</v>
      </c>
      <c r="AB152" s="73" t="s">
        <v>47</v>
      </c>
      <c r="AC152" s="74">
        <f t="shared" si="40"/>
        <v>0</v>
      </c>
      <c r="AD152" s="74">
        <f t="shared" si="40"/>
        <v>0</v>
      </c>
      <c r="AE152" s="73">
        <f t="shared" si="41"/>
        <v>0</v>
      </c>
      <c r="AF152" s="74">
        <f t="shared" si="41"/>
        <v>1.0771991666666667</v>
      </c>
      <c r="AG152" s="76">
        <f t="shared" si="42"/>
        <v>0</v>
      </c>
      <c r="AH152" s="74">
        <f t="shared" si="42"/>
        <v>0</v>
      </c>
      <c r="AI152" s="74">
        <f t="shared" si="43"/>
        <v>0</v>
      </c>
      <c r="AJ152" s="74">
        <f t="shared" si="43"/>
        <v>1.0771991666666667</v>
      </c>
      <c r="AK152" s="75" t="str">
        <f>'[2]Ф2 '!CP152</f>
        <v>изменение состава имущества</v>
      </c>
    </row>
    <row r="153" spans="1:37" ht="36.75" customHeight="1" x14ac:dyDescent="0.25">
      <c r="A153" s="70" t="s">
        <v>208</v>
      </c>
      <c r="B153" s="71" t="str">
        <f>'[2]Ф2 '!B153</f>
        <v>Реконструкция ВЛ-0,4(0,23)кВ в ВЛИ-0,4кВ КТП-9 ф. "Вахрушева"</v>
      </c>
      <c r="C153" s="72" t="str">
        <f>'[2]Ф2 '!C153</f>
        <v>Р_ДЭСК_072</v>
      </c>
      <c r="D153" s="73" t="s">
        <v>99</v>
      </c>
      <c r="E153" s="73">
        <f>'[2]Ф2 '!E153</f>
        <v>2025</v>
      </c>
      <c r="F153" s="73" t="str">
        <f>'[2]Ф2 '!F153</f>
        <v>нд</v>
      </c>
      <c r="G153" s="73">
        <f>'[2]Ф2 '!G153</f>
        <v>2025</v>
      </c>
      <c r="H153" s="74">
        <f>'[2]Ф2 '!I153/1.2</f>
        <v>0</v>
      </c>
      <c r="I153" s="74">
        <f>'[2]Ф2 '!K153/1.2</f>
        <v>1.0157866666666668</v>
      </c>
      <c r="J153" s="73" t="s">
        <v>47</v>
      </c>
      <c r="K153" s="74">
        <v>0</v>
      </c>
      <c r="L153" s="74">
        <v>0</v>
      </c>
      <c r="M153" s="74">
        <v>0</v>
      </c>
      <c r="N153" s="74">
        <v>0</v>
      </c>
      <c r="O153" s="74" t="s">
        <v>47</v>
      </c>
      <c r="P153" s="74">
        <f t="shared" si="48"/>
        <v>1.0157866666666668</v>
      </c>
      <c r="Q153" s="74">
        <v>0</v>
      </c>
      <c r="R153" s="74">
        <f t="shared" si="49"/>
        <v>1.0157866666666668</v>
      </c>
      <c r="S153" s="74">
        <v>0</v>
      </c>
      <c r="T153" s="74">
        <v>0</v>
      </c>
      <c r="U153" s="73" t="s">
        <v>47</v>
      </c>
      <c r="V153" s="73" t="s">
        <v>47</v>
      </c>
      <c r="W153" s="73" t="s">
        <v>47</v>
      </c>
      <c r="X153" s="73" t="s">
        <v>47</v>
      </c>
      <c r="Y153" s="73" t="s">
        <v>47</v>
      </c>
      <c r="Z153" s="73" t="s">
        <v>47</v>
      </c>
      <c r="AA153" s="73" t="s">
        <v>47</v>
      </c>
      <c r="AB153" s="73" t="s">
        <v>47</v>
      </c>
      <c r="AC153" s="74">
        <f t="shared" si="40"/>
        <v>0</v>
      </c>
      <c r="AD153" s="74">
        <f t="shared" si="40"/>
        <v>0</v>
      </c>
      <c r="AE153" s="73">
        <f t="shared" si="41"/>
        <v>0</v>
      </c>
      <c r="AF153" s="74">
        <f t="shared" si="41"/>
        <v>1.0157866666666668</v>
      </c>
      <c r="AG153" s="76">
        <f t="shared" si="42"/>
        <v>0</v>
      </c>
      <c r="AH153" s="74">
        <f t="shared" si="42"/>
        <v>0</v>
      </c>
      <c r="AI153" s="74">
        <f t="shared" si="43"/>
        <v>0</v>
      </c>
      <c r="AJ153" s="74">
        <f t="shared" si="43"/>
        <v>1.0157866666666668</v>
      </c>
      <c r="AK153" s="75" t="str">
        <f>'[2]Ф2 '!CP153</f>
        <v>изменение состава имущества</v>
      </c>
    </row>
    <row r="154" spans="1:37" ht="36.75" customHeight="1" x14ac:dyDescent="0.25">
      <c r="A154" s="70" t="s">
        <v>209</v>
      </c>
      <c r="B154" s="71" t="str">
        <f>'[2]Ф2 '!B154</f>
        <v>Реконструкция ВЛ-0,4(0,23)кВ в ВЛИ-0,4кВ КТП-17/1 ф. "Ставропольская"</v>
      </c>
      <c r="C154" s="72" t="str">
        <f>'[2]Ф2 '!C154</f>
        <v>Р_ДЭСК_073</v>
      </c>
      <c r="D154" s="73" t="s">
        <v>99</v>
      </c>
      <c r="E154" s="73">
        <f>'[2]Ф2 '!E154</f>
        <v>2025</v>
      </c>
      <c r="F154" s="73" t="str">
        <f>'[2]Ф2 '!F154</f>
        <v>нд</v>
      </c>
      <c r="G154" s="73">
        <f>'[2]Ф2 '!G154</f>
        <v>2025</v>
      </c>
      <c r="H154" s="74">
        <f>'[2]Ф2 '!I154/1.2</f>
        <v>0</v>
      </c>
      <c r="I154" s="74">
        <f>'[2]Ф2 '!K154/1.2</f>
        <v>1.5047608333333333</v>
      </c>
      <c r="J154" s="73" t="s">
        <v>47</v>
      </c>
      <c r="K154" s="74">
        <v>0</v>
      </c>
      <c r="L154" s="74">
        <v>0</v>
      </c>
      <c r="M154" s="74">
        <v>0</v>
      </c>
      <c r="N154" s="74">
        <v>0</v>
      </c>
      <c r="O154" s="74" t="s">
        <v>47</v>
      </c>
      <c r="P154" s="74">
        <f t="shared" si="48"/>
        <v>1.5047608333333333</v>
      </c>
      <c r="Q154" s="74">
        <v>0</v>
      </c>
      <c r="R154" s="74">
        <f t="shared" si="49"/>
        <v>1.5047608333333333</v>
      </c>
      <c r="S154" s="74">
        <v>0</v>
      </c>
      <c r="T154" s="74">
        <v>0</v>
      </c>
      <c r="U154" s="73" t="s">
        <v>47</v>
      </c>
      <c r="V154" s="73" t="s">
        <v>47</v>
      </c>
      <c r="W154" s="73" t="s">
        <v>47</v>
      </c>
      <c r="X154" s="73" t="s">
        <v>47</v>
      </c>
      <c r="Y154" s="73" t="s">
        <v>47</v>
      </c>
      <c r="Z154" s="73" t="s">
        <v>47</v>
      </c>
      <c r="AA154" s="73" t="s">
        <v>47</v>
      </c>
      <c r="AB154" s="73" t="s">
        <v>47</v>
      </c>
      <c r="AC154" s="74">
        <f t="shared" si="40"/>
        <v>0</v>
      </c>
      <c r="AD154" s="74">
        <f t="shared" si="40"/>
        <v>0</v>
      </c>
      <c r="AE154" s="73">
        <f t="shared" si="41"/>
        <v>0</v>
      </c>
      <c r="AF154" s="74">
        <f t="shared" si="41"/>
        <v>1.5047608333333333</v>
      </c>
      <c r="AG154" s="76">
        <f t="shared" si="42"/>
        <v>0</v>
      </c>
      <c r="AH154" s="74">
        <f t="shared" si="42"/>
        <v>0</v>
      </c>
      <c r="AI154" s="74">
        <f t="shared" si="43"/>
        <v>0</v>
      </c>
      <c r="AJ154" s="74">
        <f t="shared" si="43"/>
        <v>1.5047608333333333</v>
      </c>
      <c r="AK154" s="75" t="str">
        <f>'[2]Ф2 '!CP154</f>
        <v>изменение состава имущества</v>
      </c>
    </row>
    <row r="155" spans="1:37" ht="36.75" customHeight="1" x14ac:dyDescent="0.25">
      <c r="A155" s="70" t="s">
        <v>210</v>
      </c>
      <c r="B155" s="71" t="str">
        <f>'[2]Ф2 '!B155</f>
        <v>Реконструкция ВЛ-0,4(0,23)кВ в ВЛИ-0,4кВ ТП -8 ф. "Котельная"</v>
      </c>
      <c r="C155" s="72" t="str">
        <f>'[2]Ф2 '!C155</f>
        <v>Р_ДЭСК_074</v>
      </c>
      <c r="D155" s="73" t="s">
        <v>99</v>
      </c>
      <c r="E155" s="73">
        <f>'[2]Ф2 '!E155</f>
        <v>2025</v>
      </c>
      <c r="F155" s="73" t="str">
        <f>'[2]Ф2 '!F155</f>
        <v>нд</v>
      </c>
      <c r="G155" s="73">
        <f>'[2]Ф2 '!G155</f>
        <v>2025</v>
      </c>
      <c r="H155" s="74">
        <f>'[2]Ф2 '!I155/1.2</f>
        <v>0</v>
      </c>
      <c r="I155" s="74">
        <f>'[2]Ф2 '!K155/1.2</f>
        <v>0.22924540833333337</v>
      </c>
      <c r="J155" s="73" t="s">
        <v>47</v>
      </c>
      <c r="K155" s="74">
        <v>0</v>
      </c>
      <c r="L155" s="74">
        <v>0</v>
      </c>
      <c r="M155" s="74">
        <v>0</v>
      </c>
      <c r="N155" s="74">
        <v>0</v>
      </c>
      <c r="O155" s="74" t="s">
        <v>47</v>
      </c>
      <c r="P155" s="74">
        <f t="shared" si="48"/>
        <v>0.22924540833333337</v>
      </c>
      <c r="Q155" s="74">
        <v>0</v>
      </c>
      <c r="R155" s="74">
        <f t="shared" si="49"/>
        <v>0.22924540833333337</v>
      </c>
      <c r="S155" s="74">
        <v>0</v>
      </c>
      <c r="T155" s="74">
        <v>0</v>
      </c>
      <c r="U155" s="73" t="s">
        <v>47</v>
      </c>
      <c r="V155" s="73" t="s">
        <v>47</v>
      </c>
      <c r="W155" s="73" t="s">
        <v>47</v>
      </c>
      <c r="X155" s="73" t="s">
        <v>47</v>
      </c>
      <c r="Y155" s="73" t="s">
        <v>47</v>
      </c>
      <c r="Z155" s="73" t="s">
        <v>47</v>
      </c>
      <c r="AA155" s="73" t="s">
        <v>47</v>
      </c>
      <c r="AB155" s="73" t="s">
        <v>47</v>
      </c>
      <c r="AC155" s="74">
        <f t="shared" si="40"/>
        <v>0</v>
      </c>
      <c r="AD155" s="74">
        <f t="shared" si="40"/>
        <v>0</v>
      </c>
      <c r="AE155" s="73">
        <f t="shared" si="41"/>
        <v>0</v>
      </c>
      <c r="AF155" s="74">
        <f t="shared" si="41"/>
        <v>0.22924540833333337</v>
      </c>
      <c r="AG155" s="76">
        <f t="shared" si="42"/>
        <v>0</v>
      </c>
      <c r="AH155" s="74">
        <f t="shared" si="42"/>
        <v>0</v>
      </c>
      <c r="AI155" s="74">
        <f t="shared" si="43"/>
        <v>0</v>
      </c>
      <c r="AJ155" s="74">
        <f t="shared" si="43"/>
        <v>0.22924540833333337</v>
      </c>
      <c r="AK155" s="75" t="str">
        <f>'[2]Ф2 '!CP155</f>
        <v>изменение состава имущества</v>
      </c>
    </row>
    <row r="156" spans="1:37" ht="36.75" customHeight="1" x14ac:dyDescent="0.25">
      <c r="A156" s="70" t="s">
        <v>211</v>
      </c>
      <c r="B156" s="71" t="str">
        <f>'[2]Ф2 '!B156</f>
        <v>Реконструкция ВЛ-0,4(0,23)кВ в ВЛИ-0,4кВ ТП -8 ф. "Донбасская"</v>
      </c>
      <c r="C156" s="72" t="str">
        <f>'[2]Ф2 '!C156</f>
        <v>Р_ДЭСК_075</v>
      </c>
      <c r="D156" s="73" t="s">
        <v>99</v>
      </c>
      <c r="E156" s="73">
        <f>'[2]Ф2 '!E156</f>
        <v>2025</v>
      </c>
      <c r="F156" s="73" t="str">
        <f>'[2]Ф2 '!F156</f>
        <v>нд</v>
      </c>
      <c r="G156" s="73">
        <f>'[2]Ф2 '!G156</f>
        <v>2025</v>
      </c>
      <c r="H156" s="74">
        <f>'[2]Ф2 '!I156/1.2</f>
        <v>0</v>
      </c>
      <c r="I156" s="74">
        <f>'[2]Ф2 '!K156/1.2</f>
        <v>0.13312635833333333</v>
      </c>
      <c r="J156" s="73" t="s">
        <v>47</v>
      </c>
      <c r="K156" s="74">
        <v>0</v>
      </c>
      <c r="L156" s="74">
        <v>0</v>
      </c>
      <c r="M156" s="74">
        <v>0</v>
      </c>
      <c r="N156" s="74">
        <v>0</v>
      </c>
      <c r="O156" s="74" t="s">
        <v>47</v>
      </c>
      <c r="P156" s="74">
        <f t="shared" si="48"/>
        <v>0.13312635833333333</v>
      </c>
      <c r="Q156" s="74">
        <v>0</v>
      </c>
      <c r="R156" s="74">
        <f t="shared" si="49"/>
        <v>0.13312635833333333</v>
      </c>
      <c r="S156" s="74">
        <v>0</v>
      </c>
      <c r="T156" s="74">
        <v>0</v>
      </c>
      <c r="U156" s="73" t="s">
        <v>47</v>
      </c>
      <c r="V156" s="73" t="s">
        <v>47</v>
      </c>
      <c r="W156" s="73" t="s">
        <v>47</v>
      </c>
      <c r="X156" s="73" t="s">
        <v>47</v>
      </c>
      <c r="Y156" s="73" t="s">
        <v>47</v>
      </c>
      <c r="Z156" s="73" t="s">
        <v>47</v>
      </c>
      <c r="AA156" s="73" t="s">
        <v>47</v>
      </c>
      <c r="AB156" s="73" t="s">
        <v>47</v>
      </c>
      <c r="AC156" s="74">
        <f t="shared" si="40"/>
        <v>0</v>
      </c>
      <c r="AD156" s="74">
        <f t="shared" si="40"/>
        <v>0</v>
      </c>
      <c r="AE156" s="73">
        <f t="shared" si="41"/>
        <v>0</v>
      </c>
      <c r="AF156" s="74">
        <f t="shared" si="41"/>
        <v>0.13312635833333333</v>
      </c>
      <c r="AG156" s="76">
        <f t="shared" si="42"/>
        <v>0</v>
      </c>
      <c r="AH156" s="74">
        <f t="shared" si="42"/>
        <v>0</v>
      </c>
      <c r="AI156" s="74">
        <f t="shared" si="43"/>
        <v>0</v>
      </c>
      <c r="AJ156" s="74">
        <f t="shared" si="43"/>
        <v>0.13312635833333333</v>
      </c>
      <c r="AK156" s="75" t="str">
        <f>'[2]Ф2 '!CP156</f>
        <v>изменение состава имущества</v>
      </c>
    </row>
    <row r="157" spans="1:37" ht="36.75" customHeight="1" x14ac:dyDescent="0.25">
      <c r="A157" s="70" t="s">
        <v>212</v>
      </c>
      <c r="B157" s="71" t="str">
        <f>'[2]Ф2 '!B157</f>
        <v>Реконструкция ВЛ-0,4(0,23)кВ в ВЛИ-0,4кВ  КТП -7/1  ф. "2-я Рабочая-пер. Севский"</v>
      </c>
      <c r="C157" s="72" t="str">
        <f>'[2]Ф2 '!C157</f>
        <v>Р_ДЭСК_076</v>
      </c>
      <c r="D157" s="73" t="s">
        <v>99</v>
      </c>
      <c r="E157" s="73">
        <f>'[2]Ф2 '!E157</f>
        <v>2025</v>
      </c>
      <c r="F157" s="73" t="str">
        <f>'[2]Ф2 '!F157</f>
        <v>нд</v>
      </c>
      <c r="G157" s="73">
        <f>'[2]Ф2 '!G157</f>
        <v>2025</v>
      </c>
      <c r="H157" s="74">
        <f>'[2]Ф2 '!I157/1.2</f>
        <v>0</v>
      </c>
      <c r="I157" s="74">
        <f>'[2]Ф2 '!K157/1.2</f>
        <v>1.7348008333333336</v>
      </c>
      <c r="J157" s="73" t="s">
        <v>47</v>
      </c>
      <c r="K157" s="74">
        <v>0</v>
      </c>
      <c r="L157" s="74">
        <v>0</v>
      </c>
      <c r="M157" s="74">
        <v>0</v>
      </c>
      <c r="N157" s="74">
        <v>0</v>
      </c>
      <c r="O157" s="74" t="s">
        <v>47</v>
      </c>
      <c r="P157" s="74">
        <f t="shared" si="48"/>
        <v>1.7348008333333336</v>
      </c>
      <c r="Q157" s="74">
        <v>0</v>
      </c>
      <c r="R157" s="74">
        <f t="shared" si="49"/>
        <v>1.7348008333333336</v>
      </c>
      <c r="S157" s="74">
        <v>0</v>
      </c>
      <c r="T157" s="74">
        <v>0</v>
      </c>
      <c r="U157" s="73" t="s">
        <v>47</v>
      </c>
      <c r="V157" s="73" t="s">
        <v>47</v>
      </c>
      <c r="W157" s="73" t="s">
        <v>47</v>
      </c>
      <c r="X157" s="73" t="s">
        <v>47</v>
      </c>
      <c r="Y157" s="73" t="s">
        <v>47</v>
      </c>
      <c r="Z157" s="73" t="s">
        <v>47</v>
      </c>
      <c r="AA157" s="73" t="s">
        <v>47</v>
      </c>
      <c r="AB157" s="73" t="s">
        <v>47</v>
      </c>
      <c r="AC157" s="74">
        <f t="shared" si="40"/>
        <v>0</v>
      </c>
      <c r="AD157" s="74">
        <f t="shared" si="40"/>
        <v>0</v>
      </c>
      <c r="AE157" s="73">
        <f t="shared" si="41"/>
        <v>0</v>
      </c>
      <c r="AF157" s="74">
        <f t="shared" si="41"/>
        <v>1.7348008333333336</v>
      </c>
      <c r="AG157" s="76">
        <f t="shared" si="42"/>
        <v>0</v>
      </c>
      <c r="AH157" s="74">
        <f t="shared" si="42"/>
        <v>0</v>
      </c>
      <c r="AI157" s="74">
        <f t="shared" si="43"/>
        <v>0</v>
      </c>
      <c r="AJ157" s="74">
        <f t="shared" si="43"/>
        <v>1.7348008333333336</v>
      </c>
      <c r="AK157" s="75" t="str">
        <f>'[2]Ф2 '!CP157</f>
        <v>изменение состава имущества</v>
      </c>
    </row>
    <row r="158" spans="1:37" ht="36.75" customHeight="1" x14ac:dyDescent="0.25">
      <c r="A158" s="70" t="s">
        <v>213</v>
      </c>
      <c r="B158" s="71" t="str">
        <f>'[2]Ф2 '!B158</f>
        <v>Реконструкция ВЛ-0,4(0,23)кВ в ВЛИ-0,4кВ  КТП -7/1  ф. "Севская"</v>
      </c>
      <c r="C158" s="72" t="str">
        <f>'[2]Ф2 '!C158</f>
        <v>Р_ДЭСК_077</v>
      </c>
      <c r="D158" s="73" t="s">
        <v>99</v>
      </c>
      <c r="E158" s="73">
        <f>'[2]Ф2 '!E158</f>
        <v>2025</v>
      </c>
      <c r="F158" s="73" t="str">
        <f>'[2]Ф2 '!F158</f>
        <v>нд</v>
      </c>
      <c r="G158" s="73">
        <f>'[2]Ф2 '!G158</f>
        <v>2025</v>
      </c>
      <c r="H158" s="74">
        <f>'[2]Ф2 '!I158/1.2</f>
        <v>0</v>
      </c>
      <c r="I158" s="74">
        <f>'[2]Ф2 '!K158/1.2</f>
        <v>1.4623462583333333</v>
      </c>
      <c r="J158" s="73" t="s">
        <v>47</v>
      </c>
      <c r="K158" s="74">
        <v>0</v>
      </c>
      <c r="L158" s="74">
        <v>0</v>
      </c>
      <c r="M158" s="74">
        <v>0</v>
      </c>
      <c r="N158" s="74">
        <v>0</v>
      </c>
      <c r="O158" s="74" t="s">
        <v>47</v>
      </c>
      <c r="P158" s="74">
        <f t="shared" si="48"/>
        <v>1.4623462583333333</v>
      </c>
      <c r="Q158" s="74">
        <v>0</v>
      </c>
      <c r="R158" s="74">
        <f t="shared" si="49"/>
        <v>1.4623462583333333</v>
      </c>
      <c r="S158" s="74">
        <v>0</v>
      </c>
      <c r="T158" s="74">
        <v>0</v>
      </c>
      <c r="U158" s="73" t="s">
        <v>47</v>
      </c>
      <c r="V158" s="73" t="s">
        <v>47</v>
      </c>
      <c r="W158" s="73" t="s">
        <v>47</v>
      </c>
      <c r="X158" s="73" t="s">
        <v>47</v>
      </c>
      <c r="Y158" s="73" t="s">
        <v>47</v>
      </c>
      <c r="Z158" s="73" t="s">
        <v>47</v>
      </c>
      <c r="AA158" s="73" t="s">
        <v>47</v>
      </c>
      <c r="AB158" s="73" t="s">
        <v>47</v>
      </c>
      <c r="AC158" s="74">
        <f t="shared" si="40"/>
        <v>0</v>
      </c>
      <c r="AD158" s="74">
        <f t="shared" si="40"/>
        <v>0</v>
      </c>
      <c r="AE158" s="73">
        <f t="shared" si="41"/>
        <v>0</v>
      </c>
      <c r="AF158" s="74">
        <f t="shared" si="41"/>
        <v>1.4623462583333333</v>
      </c>
      <c r="AG158" s="76">
        <f t="shared" si="42"/>
        <v>0</v>
      </c>
      <c r="AH158" s="74">
        <f t="shared" si="42"/>
        <v>0</v>
      </c>
      <c r="AI158" s="74">
        <f t="shared" si="43"/>
        <v>0</v>
      </c>
      <c r="AJ158" s="74">
        <f t="shared" si="43"/>
        <v>1.4623462583333333</v>
      </c>
      <c r="AK158" s="75" t="str">
        <f>'[2]Ф2 '!CP158</f>
        <v>изменение состава имущества</v>
      </c>
    </row>
    <row r="159" spans="1:37" ht="36.75" customHeight="1" x14ac:dyDescent="0.25">
      <c r="A159" s="70" t="s">
        <v>214</v>
      </c>
      <c r="B159" s="71" t="str">
        <f>'[2]Ф2 '!B159</f>
        <v>Реконструкция ВЛ-0,4(0,23)кВ в ВЛИ-0,4кВ  КТП -7/1  ф. "пер. Севский-2"</v>
      </c>
      <c r="C159" s="72" t="str">
        <f>'[2]Ф2 '!C159</f>
        <v>Р_ДЭСК_078</v>
      </c>
      <c r="D159" s="73" t="s">
        <v>99</v>
      </c>
      <c r="E159" s="73">
        <f>'[2]Ф2 '!E159</f>
        <v>2025</v>
      </c>
      <c r="F159" s="73" t="str">
        <f>'[2]Ф2 '!F159</f>
        <v>нд</v>
      </c>
      <c r="G159" s="73">
        <f>'[2]Ф2 '!G159</f>
        <v>2025</v>
      </c>
      <c r="H159" s="74">
        <f>'[2]Ф2 '!I159/1.2</f>
        <v>0</v>
      </c>
      <c r="I159" s="74">
        <f>'[2]Ф2 '!K159/1.2</f>
        <v>0.14964333333333335</v>
      </c>
      <c r="J159" s="73" t="s">
        <v>47</v>
      </c>
      <c r="K159" s="74">
        <v>0</v>
      </c>
      <c r="L159" s="74">
        <v>0</v>
      </c>
      <c r="M159" s="74">
        <v>0</v>
      </c>
      <c r="N159" s="74">
        <v>0</v>
      </c>
      <c r="O159" s="74" t="s">
        <v>47</v>
      </c>
      <c r="P159" s="74">
        <f t="shared" si="48"/>
        <v>0.14964333333333335</v>
      </c>
      <c r="Q159" s="74">
        <v>0</v>
      </c>
      <c r="R159" s="74">
        <f t="shared" si="49"/>
        <v>0.14964333333333335</v>
      </c>
      <c r="S159" s="74">
        <v>0</v>
      </c>
      <c r="T159" s="74">
        <v>0</v>
      </c>
      <c r="U159" s="73" t="s">
        <v>47</v>
      </c>
      <c r="V159" s="73" t="s">
        <v>47</v>
      </c>
      <c r="W159" s="73" t="s">
        <v>47</v>
      </c>
      <c r="X159" s="73" t="s">
        <v>47</v>
      </c>
      <c r="Y159" s="73" t="s">
        <v>47</v>
      </c>
      <c r="Z159" s="73" t="s">
        <v>47</v>
      </c>
      <c r="AA159" s="73" t="s">
        <v>47</v>
      </c>
      <c r="AB159" s="73" t="s">
        <v>47</v>
      </c>
      <c r="AC159" s="74">
        <f t="shared" si="40"/>
        <v>0</v>
      </c>
      <c r="AD159" s="74">
        <f t="shared" si="40"/>
        <v>0</v>
      </c>
      <c r="AE159" s="73">
        <f t="shared" si="41"/>
        <v>0</v>
      </c>
      <c r="AF159" s="74">
        <f t="shared" si="41"/>
        <v>0.14964333333333335</v>
      </c>
      <c r="AG159" s="76">
        <f t="shared" si="42"/>
        <v>0</v>
      </c>
      <c r="AH159" s="74">
        <f t="shared" si="42"/>
        <v>0</v>
      </c>
      <c r="AI159" s="74">
        <f t="shared" si="43"/>
        <v>0</v>
      </c>
      <c r="AJ159" s="74">
        <f t="shared" si="43"/>
        <v>0.14964333333333335</v>
      </c>
      <c r="AK159" s="75" t="str">
        <f>'[2]Ф2 '!CP159</f>
        <v>изменение состава имущества</v>
      </c>
    </row>
    <row r="160" spans="1:37" ht="36.75" customHeight="1" x14ac:dyDescent="0.25">
      <c r="A160" s="70" t="s">
        <v>215</v>
      </c>
      <c r="B160" s="71" t="str">
        <f>'[2]Ф2 '!B160</f>
        <v>Реконструкция ВЛ-0,4(0,23)кВ в ВЛИ-0,4кВ  КТП -9  ф. "Больница", ф."Клуб"</v>
      </c>
      <c r="C160" s="72" t="str">
        <f>'[2]Ф2 '!C160</f>
        <v>Р_ДЭСК_079</v>
      </c>
      <c r="D160" s="73" t="s">
        <v>99</v>
      </c>
      <c r="E160" s="73">
        <f>'[2]Ф2 '!E160</f>
        <v>2025</v>
      </c>
      <c r="F160" s="73" t="str">
        <f>'[2]Ф2 '!F160</f>
        <v>нд</v>
      </c>
      <c r="G160" s="73">
        <f>'[2]Ф2 '!G160</f>
        <v>2025</v>
      </c>
      <c r="H160" s="74">
        <f>'[2]Ф2 '!I160/1.2</f>
        <v>0</v>
      </c>
      <c r="I160" s="74">
        <f>'[2]Ф2 '!K160/1.2</f>
        <v>0.64323416666666677</v>
      </c>
      <c r="J160" s="73" t="s">
        <v>47</v>
      </c>
      <c r="K160" s="74">
        <v>0</v>
      </c>
      <c r="L160" s="74">
        <v>0</v>
      </c>
      <c r="M160" s="74">
        <v>0</v>
      </c>
      <c r="N160" s="74">
        <v>0</v>
      </c>
      <c r="O160" s="74" t="s">
        <v>47</v>
      </c>
      <c r="P160" s="74">
        <f t="shared" si="48"/>
        <v>0.64323416666666677</v>
      </c>
      <c r="Q160" s="74">
        <v>0</v>
      </c>
      <c r="R160" s="74">
        <f t="shared" si="49"/>
        <v>0.64323416666666677</v>
      </c>
      <c r="S160" s="74">
        <v>0</v>
      </c>
      <c r="T160" s="74">
        <v>0</v>
      </c>
      <c r="U160" s="73" t="s">
        <v>47</v>
      </c>
      <c r="V160" s="73" t="s">
        <v>47</v>
      </c>
      <c r="W160" s="73" t="s">
        <v>47</v>
      </c>
      <c r="X160" s="73" t="s">
        <v>47</v>
      </c>
      <c r="Y160" s="73" t="s">
        <v>47</v>
      </c>
      <c r="Z160" s="73" t="s">
        <v>47</v>
      </c>
      <c r="AA160" s="73" t="s">
        <v>47</v>
      </c>
      <c r="AB160" s="73" t="s">
        <v>47</v>
      </c>
      <c r="AC160" s="74">
        <f t="shared" si="40"/>
        <v>0</v>
      </c>
      <c r="AD160" s="74">
        <f t="shared" si="40"/>
        <v>0</v>
      </c>
      <c r="AE160" s="73">
        <f t="shared" si="41"/>
        <v>0</v>
      </c>
      <c r="AF160" s="74">
        <f t="shared" si="41"/>
        <v>0.64323416666666677</v>
      </c>
      <c r="AG160" s="76">
        <f t="shared" si="42"/>
        <v>0</v>
      </c>
      <c r="AH160" s="74">
        <f t="shared" si="42"/>
        <v>0</v>
      </c>
      <c r="AI160" s="74">
        <f t="shared" si="43"/>
        <v>0</v>
      </c>
      <c r="AJ160" s="74">
        <f t="shared" si="43"/>
        <v>0.64323416666666677</v>
      </c>
      <c r="AK160" s="75" t="str">
        <f>'[2]Ф2 '!CP160</f>
        <v>изменение состава имущества</v>
      </c>
    </row>
    <row r="161" spans="1:37" ht="36.75" customHeight="1" x14ac:dyDescent="0.25">
      <c r="A161" s="70" t="s">
        <v>216</v>
      </c>
      <c r="B161" s="71" t="str">
        <f>'[2]Ф2 '!B161</f>
        <v>Реконструкция ВЛ-0,4(0,23)кВ в ВЛИ-0,4кВ  КТП -13  ф. "Пугачева-Мурманская"</v>
      </c>
      <c r="C161" s="72" t="str">
        <f>'[2]Ф2 '!C161</f>
        <v>Р_ДЭСК_080</v>
      </c>
      <c r="D161" s="73" t="s">
        <v>99</v>
      </c>
      <c r="E161" s="73">
        <f>'[2]Ф2 '!E161</f>
        <v>2025</v>
      </c>
      <c r="F161" s="73" t="str">
        <f>'[2]Ф2 '!F161</f>
        <v>нд</v>
      </c>
      <c r="G161" s="73">
        <f>'[2]Ф2 '!G161</f>
        <v>2025</v>
      </c>
      <c r="H161" s="74">
        <f>'[2]Ф2 '!I161/1.2</f>
        <v>0</v>
      </c>
      <c r="I161" s="74">
        <f>'[2]Ф2 '!K161/1.2</f>
        <v>0.66278500000000007</v>
      </c>
      <c r="J161" s="73" t="s">
        <v>47</v>
      </c>
      <c r="K161" s="74">
        <v>0</v>
      </c>
      <c r="L161" s="74">
        <v>0</v>
      </c>
      <c r="M161" s="74">
        <v>0</v>
      </c>
      <c r="N161" s="74">
        <v>0</v>
      </c>
      <c r="O161" s="74" t="s">
        <v>47</v>
      </c>
      <c r="P161" s="74">
        <f t="shared" si="48"/>
        <v>0.66278500000000007</v>
      </c>
      <c r="Q161" s="74">
        <v>0</v>
      </c>
      <c r="R161" s="74">
        <f t="shared" si="49"/>
        <v>0.66278500000000007</v>
      </c>
      <c r="S161" s="74">
        <v>0</v>
      </c>
      <c r="T161" s="74">
        <v>0</v>
      </c>
      <c r="U161" s="73" t="s">
        <v>47</v>
      </c>
      <c r="V161" s="73" t="s">
        <v>47</v>
      </c>
      <c r="W161" s="73" t="s">
        <v>47</v>
      </c>
      <c r="X161" s="73" t="s">
        <v>47</v>
      </c>
      <c r="Y161" s="73" t="s">
        <v>47</v>
      </c>
      <c r="Z161" s="73" t="s">
        <v>47</v>
      </c>
      <c r="AA161" s="73" t="s">
        <v>47</v>
      </c>
      <c r="AB161" s="73" t="s">
        <v>47</v>
      </c>
      <c r="AC161" s="74">
        <f t="shared" si="40"/>
        <v>0</v>
      </c>
      <c r="AD161" s="74">
        <f t="shared" si="40"/>
        <v>0</v>
      </c>
      <c r="AE161" s="73">
        <f t="shared" si="41"/>
        <v>0</v>
      </c>
      <c r="AF161" s="74">
        <f t="shared" si="41"/>
        <v>0.66278500000000007</v>
      </c>
      <c r="AG161" s="76">
        <f t="shared" si="42"/>
        <v>0</v>
      </c>
      <c r="AH161" s="74">
        <f t="shared" si="42"/>
        <v>0</v>
      </c>
      <c r="AI161" s="74">
        <f t="shared" si="43"/>
        <v>0</v>
      </c>
      <c r="AJ161" s="74">
        <f t="shared" si="43"/>
        <v>0.66278500000000007</v>
      </c>
      <c r="AK161" s="75" t="str">
        <f>'[2]Ф2 '!CP161</f>
        <v>изменение состава имущества</v>
      </c>
    </row>
    <row r="162" spans="1:37" ht="36.75" customHeight="1" x14ac:dyDescent="0.25">
      <c r="A162" s="70" t="s">
        <v>217</v>
      </c>
      <c r="B162" s="71" t="str">
        <f>'[2]Ф2 '!B162</f>
        <v>Реконструкция ВЛ-0,4(0,23)кВ в ВЛИ-0,4кВ  КТП -13  ф. "Брянская"</v>
      </c>
      <c r="C162" s="72" t="str">
        <f>'[2]Ф2 '!C162</f>
        <v>Р_ДЭСК_081</v>
      </c>
      <c r="D162" s="73" t="s">
        <v>99</v>
      </c>
      <c r="E162" s="73">
        <f>'[2]Ф2 '!E162</f>
        <v>2025</v>
      </c>
      <c r="F162" s="73" t="str">
        <f>'[2]Ф2 '!F162</f>
        <v>нд</v>
      </c>
      <c r="G162" s="73">
        <f>'[2]Ф2 '!G162</f>
        <v>2025</v>
      </c>
      <c r="H162" s="74">
        <f>'[2]Ф2 '!I162/1.2</f>
        <v>0</v>
      </c>
      <c r="I162" s="74">
        <f>'[2]Ф2 '!K162/1.2</f>
        <v>0.87665666666666664</v>
      </c>
      <c r="J162" s="73" t="s">
        <v>47</v>
      </c>
      <c r="K162" s="74">
        <v>0</v>
      </c>
      <c r="L162" s="74">
        <v>0</v>
      </c>
      <c r="M162" s="74">
        <v>0</v>
      </c>
      <c r="N162" s="74">
        <v>0</v>
      </c>
      <c r="O162" s="74" t="s">
        <v>47</v>
      </c>
      <c r="P162" s="74">
        <f t="shared" si="48"/>
        <v>0.87665666666666664</v>
      </c>
      <c r="Q162" s="74">
        <v>0</v>
      </c>
      <c r="R162" s="74">
        <f t="shared" si="49"/>
        <v>0.87665666666666664</v>
      </c>
      <c r="S162" s="74">
        <v>0</v>
      </c>
      <c r="T162" s="74">
        <v>0</v>
      </c>
      <c r="U162" s="73" t="s">
        <v>47</v>
      </c>
      <c r="V162" s="73" t="s">
        <v>47</v>
      </c>
      <c r="W162" s="73" t="s">
        <v>47</v>
      </c>
      <c r="X162" s="73" t="s">
        <v>47</v>
      </c>
      <c r="Y162" s="73" t="s">
        <v>47</v>
      </c>
      <c r="Z162" s="73" t="s">
        <v>47</v>
      </c>
      <c r="AA162" s="73" t="s">
        <v>47</v>
      </c>
      <c r="AB162" s="73" t="s">
        <v>47</v>
      </c>
      <c r="AC162" s="74">
        <f t="shared" si="40"/>
        <v>0</v>
      </c>
      <c r="AD162" s="74">
        <f t="shared" si="40"/>
        <v>0</v>
      </c>
      <c r="AE162" s="73">
        <f t="shared" si="41"/>
        <v>0</v>
      </c>
      <c r="AF162" s="74">
        <f t="shared" si="41"/>
        <v>0.87665666666666664</v>
      </c>
      <c r="AG162" s="76">
        <f t="shared" si="42"/>
        <v>0</v>
      </c>
      <c r="AH162" s="74">
        <f t="shared" si="42"/>
        <v>0</v>
      </c>
      <c r="AI162" s="74">
        <f t="shared" si="43"/>
        <v>0</v>
      </c>
      <c r="AJ162" s="74">
        <f t="shared" si="43"/>
        <v>0.87665666666666664</v>
      </c>
      <c r="AK162" s="75" t="str">
        <f>'[2]Ф2 '!CP162</f>
        <v>изменение состава имущества</v>
      </c>
    </row>
    <row r="163" spans="1:37" ht="36.75" customHeight="1" x14ac:dyDescent="0.25">
      <c r="A163" s="70" t="s">
        <v>218</v>
      </c>
      <c r="B163" s="71" t="str">
        <f>'[2]Ф2 '!B163</f>
        <v>Реконструкция ВЛ-0,4(0,23)кВ в ВЛИ-0,4кВ  КТП -13  ф. "Брянская-1"</v>
      </c>
      <c r="C163" s="72" t="str">
        <f>'[2]Ф2 '!C163</f>
        <v>Р_ДЭСК_082</v>
      </c>
      <c r="D163" s="73" t="s">
        <v>99</v>
      </c>
      <c r="E163" s="73">
        <f>'[2]Ф2 '!E163</f>
        <v>2025</v>
      </c>
      <c r="F163" s="73" t="str">
        <f>'[2]Ф2 '!F163</f>
        <v>нд</v>
      </c>
      <c r="G163" s="73">
        <f>'[2]Ф2 '!G163</f>
        <v>2025</v>
      </c>
      <c r="H163" s="74">
        <f>'[2]Ф2 '!I163/1.2</f>
        <v>0</v>
      </c>
      <c r="I163" s="74">
        <f>'[2]Ф2 '!K163/1.2</f>
        <v>0.50611916666666668</v>
      </c>
      <c r="J163" s="73" t="s">
        <v>47</v>
      </c>
      <c r="K163" s="74">
        <v>0</v>
      </c>
      <c r="L163" s="74">
        <v>0</v>
      </c>
      <c r="M163" s="74">
        <v>0</v>
      </c>
      <c r="N163" s="74">
        <v>0</v>
      </c>
      <c r="O163" s="74" t="s">
        <v>47</v>
      </c>
      <c r="P163" s="74">
        <f t="shared" si="48"/>
        <v>0.50611916666666668</v>
      </c>
      <c r="Q163" s="74">
        <v>0</v>
      </c>
      <c r="R163" s="74">
        <f t="shared" si="49"/>
        <v>0.50611916666666668</v>
      </c>
      <c r="S163" s="74">
        <v>0</v>
      </c>
      <c r="T163" s="74">
        <v>0</v>
      </c>
      <c r="U163" s="73" t="s">
        <v>47</v>
      </c>
      <c r="V163" s="73" t="s">
        <v>47</v>
      </c>
      <c r="W163" s="73" t="s">
        <v>47</v>
      </c>
      <c r="X163" s="73" t="s">
        <v>47</v>
      </c>
      <c r="Y163" s="73" t="s">
        <v>47</v>
      </c>
      <c r="Z163" s="73" t="s">
        <v>47</v>
      </c>
      <c r="AA163" s="73" t="s">
        <v>47</v>
      </c>
      <c r="AB163" s="73" t="s">
        <v>47</v>
      </c>
      <c r="AC163" s="74">
        <f t="shared" si="40"/>
        <v>0</v>
      </c>
      <c r="AD163" s="74">
        <f t="shared" si="40"/>
        <v>0</v>
      </c>
      <c r="AE163" s="73">
        <f t="shared" si="41"/>
        <v>0</v>
      </c>
      <c r="AF163" s="74">
        <f t="shared" si="41"/>
        <v>0.50611916666666668</v>
      </c>
      <c r="AG163" s="76">
        <f t="shared" si="42"/>
        <v>0</v>
      </c>
      <c r="AH163" s="74">
        <f t="shared" si="42"/>
        <v>0</v>
      </c>
      <c r="AI163" s="74">
        <f t="shared" si="43"/>
        <v>0</v>
      </c>
      <c r="AJ163" s="74">
        <f t="shared" si="43"/>
        <v>0.50611916666666668</v>
      </c>
      <c r="AK163" s="75" t="str">
        <f>'[2]Ф2 '!CP163</f>
        <v>изменение состава имущества</v>
      </c>
    </row>
    <row r="164" spans="1:37" ht="36.75" customHeight="1" x14ac:dyDescent="0.25">
      <c r="A164" s="70" t="s">
        <v>219</v>
      </c>
      <c r="B164" s="71" t="str">
        <f>'[2]Ф2 '!B164</f>
        <v>Реконструкция ВЛ-0,4(0,23)кВ в ВЛИ-0,4кВ  КТП -13  ф. "Курская-Орловская СИП"</v>
      </c>
      <c r="C164" s="72" t="str">
        <f>'[2]Ф2 '!C164</f>
        <v>Р_ДЭСК_083</v>
      </c>
      <c r="D164" s="73" t="s">
        <v>99</v>
      </c>
      <c r="E164" s="73">
        <f>'[2]Ф2 '!E164</f>
        <v>2025</v>
      </c>
      <c r="F164" s="73" t="str">
        <f>'[2]Ф2 '!F164</f>
        <v>нд</v>
      </c>
      <c r="G164" s="73">
        <f>'[2]Ф2 '!G164</f>
        <v>2025</v>
      </c>
      <c r="H164" s="74">
        <f>'[2]Ф2 '!I164/1.2</f>
        <v>0</v>
      </c>
      <c r="I164" s="74">
        <f>'[2]Ф2 '!K164/1.2</f>
        <v>1.4965933333333334</v>
      </c>
      <c r="J164" s="73" t="s">
        <v>47</v>
      </c>
      <c r="K164" s="74">
        <v>0</v>
      </c>
      <c r="L164" s="74">
        <v>0</v>
      </c>
      <c r="M164" s="74">
        <v>0</v>
      </c>
      <c r="N164" s="74">
        <v>0</v>
      </c>
      <c r="O164" s="74" t="s">
        <v>47</v>
      </c>
      <c r="P164" s="74">
        <f t="shared" si="48"/>
        <v>1.4965933333333334</v>
      </c>
      <c r="Q164" s="74">
        <v>0</v>
      </c>
      <c r="R164" s="74">
        <f t="shared" si="49"/>
        <v>1.4965933333333334</v>
      </c>
      <c r="S164" s="74">
        <v>0</v>
      </c>
      <c r="T164" s="74">
        <v>0</v>
      </c>
      <c r="U164" s="73" t="s">
        <v>47</v>
      </c>
      <c r="V164" s="73" t="s">
        <v>47</v>
      </c>
      <c r="W164" s="73" t="s">
        <v>47</v>
      </c>
      <c r="X164" s="73" t="s">
        <v>47</v>
      </c>
      <c r="Y164" s="73" t="s">
        <v>47</v>
      </c>
      <c r="Z164" s="73" t="s">
        <v>47</v>
      </c>
      <c r="AA164" s="73" t="s">
        <v>47</v>
      </c>
      <c r="AB164" s="73" t="s">
        <v>47</v>
      </c>
      <c r="AC164" s="74">
        <f t="shared" si="40"/>
        <v>0</v>
      </c>
      <c r="AD164" s="74">
        <f t="shared" si="40"/>
        <v>0</v>
      </c>
      <c r="AE164" s="73">
        <f t="shared" si="41"/>
        <v>0</v>
      </c>
      <c r="AF164" s="74">
        <f t="shared" si="41"/>
        <v>1.4965933333333334</v>
      </c>
      <c r="AG164" s="76">
        <f t="shared" si="42"/>
        <v>0</v>
      </c>
      <c r="AH164" s="74">
        <f t="shared" si="42"/>
        <v>0</v>
      </c>
      <c r="AI164" s="74">
        <f t="shared" si="43"/>
        <v>0</v>
      </c>
      <c r="AJ164" s="74">
        <f t="shared" si="43"/>
        <v>1.4965933333333334</v>
      </c>
      <c r="AK164" s="75" t="str">
        <f>'[2]Ф2 '!CP164</f>
        <v>изменение состава имущества</v>
      </c>
    </row>
    <row r="165" spans="1:37" ht="36.75" customHeight="1" x14ac:dyDescent="0.25">
      <c r="A165" s="70" t="s">
        <v>220</v>
      </c>
      <c r="B165" s="71" t="str">
        <f>'[2]Ф2 '!B165</f>
        <v>Реконструкция ВЛ-0,4(0,23)кВ в ВЛИ-0,4кВ  ТП -61  ф. "Карьерная-Джамбула"</v>
      </c>
      <c r="C165" s="72" t="str">
        <f>'[2]Ф2 '!C165</f>
        <v>Р_ДЭСК_084</v>
      </c>
      <c r="D165" s="73" t="s">
        <v>99</v>
      </c>
      <c r="E165" s="73">
        <f>'[2]Ф2 '!E165</f>
        <v>2025</v>
      </c>
      <c r="F165" s="73" t="str">
        <f>'[2]Ф2 '!F165</f>
        <v>нд</v>
      </c>
      <c r="G165" s="73">
        <f>'[2]Ф2 '!G165</f>
        <v>2025</v>
      </c>
      <c r="H165" s="74">
        <f>'[2]Ф2 '!I165/1.2</f>
        <v>0</v>
      </c>
      <c r="I165" s="74">
        <f>'[2]Ф2 '!K165/1.2</f>
        <v>1.4064216666666667</v>
      </c>
      <c r="J165" s="73" t="s">
        <v>47</v>
      </c>
      <c r="K165" s="74">
        <v>0</v>
      </c>
      <c r="L165" s="74">
        <v>0</v>
      </c>
      <c r="M165" s="74">
        <v>0</v>
      </c>
      <c r="N165" s="74">
        <v>0</v>
      </c>
      <c r="O165" s="74" t="s">
        <v>47</v>
      </c>
      <c r="P165" s="74">
        <f t="shared" si="48"/>
        <v>1.4064216666666667</v>
      </c>
      <c r="Q165" s="74">
        <v>0</v>
      </c>
      <c r="R165" s="74">
        <f t="shared" si="49"/>
        <v>1.4064216666666667</v>
      </c>
      <c r="S165" s="74">
        <v>0</v>
      </c>
      <c r="T165" s="74">
        <v>0</v>
      </c>
      <c r="U165" s="73" t="s">
        <v>47</v>
      </c>
      <c r="V165" s="73" t="s">
        <v>47</v>
      </c>
      <c r="W165" s="73" t="s">
        <v>47</v>
      </c>
      <c r="X165" s="73" t="s">
        <v>47</v>
      </c>
      <c r="Y165" s="73" t="s">
        <v>47</v>
      </c>
      <c r="Z165" s="73" t="s">
        <v>47</v>
      </c>
      <c r="AA165" s="73" t="s">
        <v>47</v>
      </c>
      <c r="AB165" s="73" t="s">
        <v>47</v>
      </c>
      <c r="AC165" s="74">
        <f t="shared" si="40"/>
        <v>0</v>
      </c>
      <c r="AD165" s="74">
        <f t="shared" si="40"/>
        <v>0</v>
      </c>
      <c r="AE165" s="73">
        <f t="shared" si="41"/>
        <v>0</v>
      </c>
      <c r="AF165" s="74">
        <f t="shared" si="41"/>
        <v>1.4064216666666667</v>
      </c>
      <c r="AG165" s="76">
        <f t="shared" si="42"/>
        <v>0</v>
      </c>
      <c r="AH165" s="74">
        <f t="shared" si="42"/>
        <v>0</v>
      </c>
      <c r="AI165" s="74">
        <f t="shared" si="43"/>
        <v>0</v>
      </c>
      <c r="AJ165" s="74">
        <f t="shared" si="43"/>
        <v>1.4064216666666667</v>
      </c>
      <c r="AK165" s="75" t="str">
        <f>'[2]Ф2 '!CP165</f>
        <v>изменение состава имущества</v>
      </c>
    </row>
    <row r="166" spans="1:37" ht="36.75" customHeight="1" x14ac:dyDescent="0.25">
      <c r="A166" s="70" t="s">
        <v>221</v>
      </c>
      <c r="B166" s="71" t="str">
        <f>'[2]Ф2 '!B166</f>
        <v>Реконструкция ВЛ-0,4(0,23)кВ в ВЛИ-0,4кВ  ТП -61  ф. "Пограничная-магазин"</v>
      </c>
      <c r="C166" s="72" t="str">
        <f>'[2]Ф2 '!C166</f>
        <v>Р_ДЭСК_085</v>
      </c>
      <c r="D166" s="73" t="s">
        <v>99</v>
      </c>
      <c r="E166" s="73">
        <f>'[2]Ф2 '!E166</f>
        <v>2025</v>
      </c>
      <c r="F166" s="73" t="str">
        <f>'[2]Ф2 '!F166</f>
        <v>нд</v>
      </c>
      <c r="G166" s="73">
        <f>'[2]Ф2 '!G166</f>
        <v>2025</v>
      </c>
      <c r="H166" s="74">
        <f>'[2]Ф2 '!I166/1.2</f>
        <v>0</v>
      </c>
      <c r="I166" s="74">
        <f>'[2]Ф2 '!K166/1.2</f>
        <v>0.70229416666666666</v>
      </c>
      <c r="J166" s="73" t="s">
        <v>47</v>
      </c>
      <c r="K166" s="74">
        <v>0</v>
      </c>
      <c r="L166" s="74">
        <v>0</v>
      </c>
      <c r="M166" s="74">
        <v>0</v>
      </c>
      <c r="N166" s="74">
        <v>0</v>
      </c>
      <c r="O166" s="74" t="s">
        <v>47</v>
      </c>
      <c r="P166" s="74">
        <f t="shared" si="48"/>
        <v>0.70229416666666666</v>
      </c>
      <c r="Q166" s="74">
        <v>0</v>
      </c>
      <c r="R166" s="74">
        <f t="shared" si="49"/>
        <v>0.70229416666666666</v>
      </c>
      <c r="S166" s="74">
        <v>0</v>
      </c>
      <c r="T166" s="74">
        <v>0</v>
      </c>
      <c r="U166" s="73" t="s">
        <v>47</v>
      </c>
      <c r="V166" s="73" t="s">
        <v>47</v>
      </c>
      <c r="W166" s="73" t="s">
        <v>47</v>
      </c>
      <c r="X166" s="73" t="s">
        <v>47</v>
      </c>
      <c r="Y166" s="73" t="s">
        <v>47</v>
      </c>
      <c r="Z166" s="73" t="s">
        <v>47</v>
      </c>
      <c r="AA166" s="73" t="s">
        <v>47</v>
      </c>
      <c r="AB166" s="73" t="s">
        <v>47</v>
      </c>
      <c r="AC166" s="74">
        <f t="shared" si="40"/>
        <v>0</v>
      </c>
      <c r="AD166" s="74">
        <f t="shared" si="40"/>
        <v>0</v>
      </c>
      <c r="AE166" s="73">
        <f t="shared" si="41"/>
        <v>0</v>
      </c>
      <c r="AF166" s="74">
        <f t="shared" si="41"/>
        <v>0.70229416666666666</v>
      </c>
      <c r="AG166" s="76">
        <f t="shared" si="42"/>
        <v>0</v>
      </c>
      <c r="AH166" s="74">
        <f t="shared" si="42"/>
        <v>0</v>
      </c>
      <c r="AI166" s="74">
        <f t="shared" si="43"/>
        <v>0</v>
      </c>
      <c r="AJ166" s="74">
        <f t="shared" si="43"/>
        <v>0.70229416666666666</v>
      </c>
      <c r="AK166" s="75" t="str">
        <f>'[2]Ф2 '!CP166</f>
        <v>изменение состава имущества</v>
      </c>
    </row>
    <row r="167" spans="1:37" ht="36.75" customHeight="1" x14ac:dyDescent="0.25">
      <c r="A167" s="70" t="s">
        <v>222</v>
      </c>
      <c r="B167" s="71" t="str">
        <f>'[2]Ф2 '!B167</f>
        <v>Реконструкция ВЛ-0,4(0,23)кВ в ВЛИ-0,4кВ  ТП -61  ф. "Реабилитационный центр"</v>
      </c>
      <c r="C167" s="72" t="str">
        <f>'[2]Ф2 '!C167</f>
        <v>Р_ДЭСК_086</v>
      </c>
      <c r="D167" s="73" t="s">
        <v>99</v>
      </c>
      <c r="E167" s="73">
        <f>'[2]Ф2 '!E167</f>
        <v>2025</v>
      </c>
      <c r="F167" s="73" t="str">
        <f>'[2]Ф2 '!F167</f>
        <v>нд</v>
      </c>
      <c r="G167" s="73">
        <f>'[2]Ф2 '!G167</f>
        <v>2025</v>
      </c>
      <c r="H167" s="74">
        <f>'[2]Ф2 '!I167/1.2</f>
        <v>0</v>
      </c>
      <c r="I167" s="74">
        <f>'[2]Ф2 '!K167/1.2</f>
        <v>0.71327083333333341</v>
      </c>
      <c r="J167" s="73" t="s">
        <v>47</v>
      </c>
      <c r="K167" s="74">
        <v>0</v>
      </c>
      <c r="L167" s="74">
        <v>0</v>
      </c>
      <c r="M167" s="74">
        <v>0</v>
      </c>
      <c r="N167" s="74">
        <v>0</v>
      </c>
      <c r="O167" s="74" t="s">
        <v>47</v>
      </c>
      <c r="P167" s="74">
        <f t="shared" si="48"/>
        <v>0.71327083333333341</v>
      </c>
      <c r="Q167" s="74">
        <v>0</v>
      </c>
      <c r="R167" s="74">
        <f t="shared" si="49"/>
        <v>0.71327083333333341</v>
      </c>
      <c r="S167" s="74">
        <v>0</v>
      </c>
      <c r="T167" s="74">
        <v>0</v>
      </c>
      <c r="U167" s="73" t="s">
        <v>47</v>
      </c>
      <c r="V167" s="73" t="s">
        <v>47</v>
      </c>
      <c r="W167" s="73" t="s">
        <v>47</v>
      </c>
      <c r="X167" s="73" t="s">
        <v>47</v>
      </c>
      <c r="Y167" s="73" t="s">
        <v>47</v>
      </c>
      <c r="Z167" s="73" t="s">
        <v>47</v>
      </c>
      <c r="AA167" s="73" t="s">
        <v>47</v>
      </c>
      <c r="AB167" s="73" t="s">
        <v>47</v>
      </c>
      <c r="AC167" s="74">
        <f t="shared" si="40"/>
        <v>0</v>
      </c>
      <c r="AD167" s="74">
        <f t="shared" si="40"/>
        <v>0</v>
      </c>
      <c r="AE167" s="73">
        <f t="shared" si="41"/>
        <v>0</v>
      </c>
      <c r="AF167" s="74">
        <f t="shared" si="41"/>
        <v>0.71327083333333341</v>
      </c>
      <c r="AG167" s="76">
        <f t="shared" si="42"/>
        <v>0</v>
      </c>
      <c r="AH167" s="74">
        <f t="shared" si="42"/>
        <v>0</v>
      </c>
      <c r="AI167" s="74">
        <f t="shared" si="43"/>
        <v>0</v>
      </c>
      <c r="AJ167" s="74">
        <f t="shared" si="43"/>
        <v>0.71327083333333341</v>
      </c>
      <c r="AK167" s="75" t="str">
        <f>'[2]Ф2 '!CP167</f>
        <v>изменение состава имущества</v>
      </c>
    </row>
    <row r="168" spans="1:37" ht="36.75" customHeight="1" x14ac:dyDescent="0.25">
      <c r="A168" s="70" t="s">
        <v>223</v>
      </c>
      <c r="B168" s="71" t="str">
        <f>'[2]Ф2 '!B168</f>
        <v>Реконструкция ВЛ-0,4(0,23)кВ в ВЛИ-0,4кВ  ТП -61  ф. "пер. Овражный"</v>
      </c>
      <c r="C168" s="72" t="str">
        <f>'[2]Ф2 '!C168</f>
        <v>Р_ДЭСК_087</v>
      </c>
      <c r="D168" s="73" t="s">
        <v>99</v>
      </c>
      <c r="E168" s="73">
        <f>'[2]Ф2 '!E168</f>
        <v>2025</v>
      </c>
      <c r="F168" s="73" t="str">
        <f>'[2]Ф2 '!F168</f>
        <v>нд</v>
      </c>
      <c r="G168" s="73">
        <f>'[2]Ф2 '!G168</f>
        <v>2025</v>
      </c>
      <c r="H168" s="74">
        <f>'[2]Ф2 '!I168/1.2</f>
        <v>0</v>
      </c>
      <c r="I168" s="74">
        <f>'[2]Ф2 '!K168/1.2</f>
        <v>0.4798641666666667</v>
      </c>
      <c r="J168" s="73" t="s">
        <v>47</v>
      </c>
      <c r="K168" s="74">
        <v>0</v>
      </c>
      <c r="L168" s="74">
        <v>0</v>
      </c>
      <c r="M168" s="74">
        <v>0</v>
      </c>
      <c r="N168" s="74">
        <v>0</v>
      </c>
      <c r="O168" s="74" t="s">
        <v>47</v>
      </c>
      <c r="P168" s="74">
        <f t="shared" si="48"/>
        <v>0.4798641666666667</v>
      </c>
      <c r="Q168" s="74">
        <v>0</v>
      </c>
      <c r="R168" s="74">
        <f t="shared" si="49"/>
        <v>0.4798641666666667</v>
      </c>
      <c r="S168" s="74">
        <v>0</v>
      </c>
      <c r="T168" s="74">
        <v>0</v>
      </c>
      <c r="U168" s="73" t="s">
        <v>47</v>
      </c>
      <c r="V168" s="73" t="s">
        <v>47</v>
      </c>
      <c r="W168" s="73" t="s">
        <v>47</v>
      </c>
      <c r="X168" s="73" t="s">
        <v>47</v>
      </c>
      <c r="Y168" s="73" t="s">
        <v>47</v>
      </c>
      <c r="Z168" s="73" t="s">
        <v>47</v>
      </c>
      <c r="AA168" s="73" t="s">
        <v>47</v>
      </c>
      <c r="AB168" s="73" t="s">
        <v>47</v>
      </c>
      <c r="AC168" s="74">
        <f t="shared" si="40"/>
        <v>0</v>
      </c>
      <c r="AD168" s="74">
        <f t="shared" si="40"/>
        <v>0</v>
      </c>
      <c r="AE168" s="73">
        <f t="shared" si="41"/>
        <v>0</v>
      </c>
      <c r="AF168" s="74">
        <f t="shared" si="41"/>
        <v>0.4798641666666667</v>
      </c>
      <c r="AG168" s="76">
        <f t="shared" si="42"/>
        <v>0</v>
      </c>
      <c r="AH168" s="74">
        <f t="shared" si="42"/>
        <v>0</v>
      </c>
      <c r="AI168" s="74">
        <f t="shared" si="43"/>
        <v>0</v>
      </c>
      <c r="AJ168" s="74">
        <f t="shared" si="43"/>
        <v>0.4798641666666667</v>
      </c>
      <c r="AK168" s="75" t="str">
        <f>'[2]Ф2 '!CP168</f>
        <v>изменение состава имущества</v>
      </c>
    </row>
    <row r="169" spans="1:37" ht="36.75" customHeight="1" x14ac:dyDescent="0.25">
      <c r="A169" s="70" t="s">
        <v>224</v>
      </c>
      <c r="B169" s="71" t="str">
        <f>'[2]Ф2 '!B169</f>
        <v>Реконструкция ВЛ-0,4(0,23)кВ в ВЛИ-0,4кВ  КТП-3  ф. "Советская" с. Новопокровка</v>
      </c>
      <c r="C169" s="72" t="str">
        <f>'[2]Ф2 '!C169</f>
        <v>Р_ДЭСК_088</v>
      </c>
      <c r="D169" s="73" t="s">
        <v>99</v>
      </c>
      <c r="E169" s="73">
        <f>'[2]Ф2 '!E169</f>
        <v>2025</v>
      </c>
      <c r="F169" s="73" t="str">
        <f>'[2]Ф2 '!F169</f>
        <v>нд</v>
      </c>
      <c r="G169" s="73">
        <f>'[2]Ф2 '!G169</f>
        <v>2025</v>
      </c>
      <c r="H169" s="74">
        <f>'[2]Ф2 '!I169/1.2</f>
        <v>0</v>
      </c>
      <c r="I169" s="74">
        <f>'[2]Ф2 '!K169/1.2</f>
        <v>1.2300955916666667</v>
      </c>
      <c r="J169" s="73" t="s">
        <v>47</v>
      </c>
      <c r="K169" s="74">
        <v>0</v>
      </c>
      <c r="L169" s="74">
        <v>0</v>
      </c>
      <c r="M169" s="74">
        <v>0</v>
      </c>
      <c r="N169" s="74">
        <v>0</v>
      </c>
      <c r="O169" s="74" t="s">
        <v>47</v>
      </c>
      <c r="P169" s="74">
        <f t="shared" si="48"/>
        <v>1.2300955916666667</v>
      </c>
      <c r="Q169" s="74">
        <v>0</v>
      </c>
      <c r="R169" s="74">
        <f t="shared" si="49"/>
        <v>1.2300955916666667</v>
      </c>
      <c r="S169" s="74">
        <v>0</v>
      </c>
      <c r="T169" s="74">
        <v>0</v>
      </c>
      <c r="U169" s="73" t="s">
        <v>47</v>
      </c>
      <c r="V169" s="73" t="s">
        <v>47</v>
      </c>
      <c r="W169" s="73" t="s">
        <v>47</v>
      </c>
      <c r="X169" s="73" t="s">
        <v>47</v>
      </c>
      <c r="Y169" s="73" t="s">
        <v>47</v>
      </c>
      <c r="Z169" s="73" t="s">
        <v>47</v>
      </c>
      <c r="AA169" s="73" t="s">
        <v>47</v>
      </c>
      <c r="AB169" s="73" t="s">
        <v>47</v>
      </c>
      <c r="AC169" s="74">
        <f t="shared" si="40"/>
        <v>0</v>
      </c>
      <c r="AD169" s="74">
        <f t="shared" si="40"/>
        <v>0</v>
      </c>
      <c r="AE169" s="73">
        <f t="shared" si="41"/>
        <v>0</v>
      </c>
      <c r="AF169" s="74">
        <f t="shared" si="41"/>
        <v>1.2300955916666667</v>
      </c>
      <c r="AG169" s="76">
        <f t="shared" si="42"/>
        <v>0</v>
      </c>
      <c r="AH169" s="74">
        <f t="shared" si="42"/>
        <v>0</v>
      </c>
      <c r="AI169" s="74">
        <f t="shared" si="43"/>
        <v>0</v>
      </c>
      <c r="AJ169" s="74">
        <f t="shared" si="43"/>
        <v>1.2300955916666667</v>
      </c>
      <c r="AK169" s="75" t="str">
        <f>'[2]Ф2 '!CP169</f>
        <v>изменение состава имущества</v>
      </c>
    </row>
    <row r="170" spans="1:37" ht="36.75" customHeight="1" x14ac:dyDescent="0.25">
      <c r="A170" s="70" t="s">
        <v>225</v>
      </c>
      <c r="B170" s="71" t="str">
        <f>'[2]Ф2 '!B170</f>
        <v>Реконструкция ВЛ-0,4(0,23)кВ в ВЛИ-0,4кВ  КТП-13  ф. "Полтавская" с. Новопокровка</v>
      </c>
      <c r="C170" s="72" t="str">
        <f>'[2]Ф2 '!C170</f>
        <v>Р_ДЭСК_089</v>
      </c>
      <c r="D170" s="73" t="s">
        <v>99</v>
      </c>
      <c r="E170" s="73">
        <f>'[2]Ф2 '!E170</f>
        <v>2025</v>
      </c>
      <c r="F170" s="73" t="str">
        <f>'[2]Ф2 '!F170</f>
        <v>нд</v>
      </c>
      <c r="G170" s="73">
        <f>'[2]Ф2 '!G170</f>
        <v>2025</v>
      </c>
      <c r="H170" s="74">
        <f>'[2]Ф2 '!I170/1.2</f>
        <v>0</v>
      </c>
      <c r="I170" s="74">
        <f>'[2]Ф2 '!K170/1.2</f>
        <v>2.3419788166666669</v>
      </c>
      <c r="J170" s="73" t="s">
        <v>47</v>
      </c>
      <c r="K170" s="74">
        <v>0</v>
      </c>
      <c r="L170" s="74">
        <v>0</v>
      </c>
      <c r="M170" s="74">
        <v>0</v>
      </c>
      <c r="N170" s="74">
        <v>0</v>
      </c>
      <c r="O170" s="74" t="s">
        <v>47</v>
      </c>
      <c r="P170" s="74">
        <f t="shared" si="48"/>
        <v>2.3419788166666669</v>
      </c>
      <c r="Q170" s="74">
        <v>0</v>
      </c>
      <c r="R170" s="74">
        <f t="shared" si="49"/>
        <v>2.3419788166666669</v>
      </c>
      <c r="S170" s="74">
        <v>0</v>
      </c>
      <c r="T170" s="74">
        <v>0</v>
      </c>
      <c r="U170" s="73" t="s">
        <v>47</v>
      </c>
      <c r="V170" s="73" t="s">
        <v>47</v>
      </c>
      <c r="W170" s="73" t="s">
        <v>47</v>
      </c>
      <c r="X170" s="73" t="s">
        <v>47</v>
      </c>
      <c r="Y170" s="73" t="s">
        <v>47</v>
      </c>
      <c r="Z170" s="73" t="s">
        <v>47</v>
      </c>
      <c r="AA170" s="73" t="s">
        <v>47</v>
      </c>
      <c r="AB170" s="73" t="s">
        <v>47</v>
      </c>
      <c r="AC170" s="74">
        <f t="shared" si="40"/>
        <v>0</v>
      </c>
      <c r="AD170" s="74">
        <f t="shared" si="40"/>
        <v>0</v>
      </c>
      <c r="AE170" s="73">
        <f t="shared" si="41"/>
        <v>0</v>
      </c>
      <c r="AF170" s="74">
        <f t="shared" si="41"/>
        <v>2.3419788166666669</v>
      </c>
      <c r="AG170" s="76">
        <f t="shared" si="42"/>
        <v>0</v>
      </c>
      <c r="AH170" s="74">
        <f t="shared" si="42"/>
        <v>0</v>
      </c>
      <c r="AI170" s="74">
        <f t="shared" si="43"/>
        <v>0</v>
      </c>
      <c r="AJ170" s="74">
        <f t="shared" si="43"/>
        <v>2.3419788166666669</v>
      </c>
      <c r="AK170" s="75" t="str">
        <f>'[2]Ф2 '!CP170</f>
        <v>изменение состава имущества</v>
      </c>
    </row>
    <row r="171" spans="1:37" ht="36.75" customHeight="1" x14ac:dyDescent="0.25">
      <c r="A171" s="70" t="s">
        <v>226</v>
      </c>
      <c r="B171" s="71" t="str">
        <f>'[2]Ф2 '!B171</f>
        <v>Реконструкция ВЛ-0,4(0,23)кВ в ВЛИ-0,4кВ  КТП-4  ф. "7й Магазин" г. Дальнереченск</v>
      </c>
      <c r="C171" s="72" t="str">
        <f>'[2]Ф2 '!C171</f>
        <v>Р_ДЭСК_090</v>
      </c>
      <c r="D171" s="73" t="s">
        <v>99</v>
      </c>
      <c r="E171" s="73">
        <f>'[2]Ф2 '!E171</f>
        <v>2025</v>
      </c>
      <c r="F171" s="73" t="str">
        <f>'[2]Ф2 '!F171</f>
        <v>нд</v>
      </c>
      <c r="G171" s="73">
        <f>'[2]Ф2 '!G171</f>
        <v>2025</v>
      </c>
      <c r="H171" s="74">
        <f>'[2]Ф2 '!I171/1.2</f>
        <v>0</v>
      </c>
      <c r="I171" s="74">
        <f>'[2]Ф2 '!K171/1.2</f>
        <v>3.1106803333333333</v>
      </c>
      <c r="J171" s="73" t="s">
        <v>47</v>
      </c>
      <c r="K171" s="74">
        <v>0</v>
      </c>
      <c r="L171" s="74">
        <v>0</v>
      </c>
      <c r="M171" s="74">
        <v>0</v>
      </c>
      <c r="N171" s="74">
        <v>0</v>
      </c>
      <c r="O171" s="74" t="s">
        <v>47</v>
      </c>
      <c r="P171" s="74">
        <f t="shared" si="48"/>
        <v>3.1106803333333333</v>
      </c>
      <c r="Q171" s="74">
        <v>0</v>
      </c>
      <c r="R171" s="74">
        <f t="shared" si="49"/>
        <v>3.1106803333333333</v>
      </c>
      <c r="S171" s="74">
        <v>0</v>
      </c>
      <c r="T171" s="74">
        <v>0</v>
      </c>
      <c r="U171" s="73" t="s">
        <v>47</v>
      </c>
      <c r="V171" s="73" t="s">
        <v>47</v>
      </c>
      <c r="W171" s="73" t="s">
        <v>47</v>
      </c>
      <c r="X171" s="73" t="s">
        <v>47</v>
      </c>
      <c r="Y171" s="73" t="s">
        <v>47</v>
      </c>
      <c r="Z171" s="73" t="s">
        <v>47</v>
      </c>
      <c r="AA171" s="73" t="s">
        <v>47</v>
      </c>
      <c r="AB171" s="73" t="s">
        <v>47</v>
      </c>
      <c r="AC171" s="74">
        <f t="shared" si="40"/>
        <v>0</v>
      </c>
      <c r="AD171" s="74">
        <f t="shared" si="40"/>
        <v>0</v>
      </c>
      <c r="AE171" s="73">
        <f t="shared" si="41"/>
        <v>0</v>
      </c>
      <c r="AF171" s="74">
        <f t="shared" si="41"/>
        <v>3.1106803333333333</v>
      </c>
      <c r="AG171" s="76">
        <f t="shared" si="42"/>
        <v>0</v>
      </c>
      <c r="AH171" s="74">
        <f t="shared" si="42"/>
        <v>0</v>
      </c>
      <c r="AI171" s="74">
        <f t="shared" si="43"/>
        <v>0</v>
      </c>
      <c r="AJ171" s="74">
        <f t="shared" si="43"/>
        <v>3.1106803333333333</v>
      </c>
      <c r="AK171" s="75" t="str">
        <f>'[2]Ф2 '!CP171</f>
        <v>изменение состава имущества</v>
      </c>
    </row>
    <row r="172" spans="1:37" ht="46.5" customHeight="1" x14ac:dyDescent="0.25">
      <c r="A172" s="70" t="s">
        <v>227</v>
      </c>
      <c r="B172" s="71" t="str">
        <f>'[2]Ф2 '!B172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72" s="72" t="str">
        <f>'[2]Ф2 '!C172</f>
        <v>Р_ДЭСК_091</v>
      </c>
      <c r="D172" s="73" t="s">
        <v>99</v>
      </c>
      <c r="E172" s="73">
        <f>'[2]Ф2 '!E172</f>
        <v>2025</v>
      </c>
      <c r="F172" s="73" t="str">
        <f>'[2]Ф2 '!F172</f>
        <v>нд</v>
      </c>
      <c r="G172" s="73">
        <f>'[2]Ф2 '!G172</f>
        <v>2025</v>
      </c>
      <c r="H172" s="74">
        <f>'[2]Ф2 '!I172/1.2</f>
        <v>0</v>
      </c>
      <c r="I172" s="74">
        <f>'[2]Ф2 '!K172/1.2</f>
        <v>4.7238867583333333</v>
      </c>
      <c r="J172" s="73" t="s">
        <v>47</v>
      </c>
      <c r="K172" s="74">
        <v>0</v>
      </c>
      <c r="L172" s="74">
        <v>0</v>
      </c>
      <c r="M172" s="74">
        <v>0</v>
      </c>
      <c r="N172" s="74">
        <v>0</v>
      </c>
      <c r="O172" s="74" t="s">
        <v>47</v>
      </c>
      <c r="P172" s="74">
        <f t="shared" si="48"/>
        <v>4.7238867583333333</v>
      </c>
      <c r="Q172" s="74">
        <v>0</v>
      </c>
      <c r="R172" s="74">
        <f t="shared" si="49"/>
        <v>4.7238867583333333</v>
      </c>
      <c r="S172" s="74">
        <v>0</v>
      </c>
      <c r="T172" s="74">
        <v>0</v>
      </c>
      <c r="U172" s="73" t="s">
        <v>47</v>
      </c>
      <c r="V172" s="73" t="s">
        <v>47</v>
      </c>
      <c r="W172" s="73" t="s">
        <v>47</v>
      </c>
      <c r="X172" s="73" t="s">
        <v>47</v>
      </c>
      <c r="Y172" s="73" t="s">
        <v>47</v>
      </c>
      <c r="Z172" s="73" t="s">
        <v>47</v>
      </c>
      <c r="AA172" s="73" t="s">
        <v>47</v>
      </c>
      <c r="AB172" s="73" t="s">
        <v>47</v>
      </c>
      <c r="AC172" s="74">
        <f t="shared" si="40"/>
        <v>0</v>
      </c>
      <c r="AD172" s="74">
        <f t="shared" si="40"/>
        <v>0</v>
      </c>
      <c r="AE172" s="73">
        <f t="shared" si="41"/>
        <v>0</v>
      </c>
      <c r="AF172" s="74">
        <f t="shared" si="41"/>
        <v>4.7238867583333333</v>
      </c>
      <c r="AG172" s="76">
        <f t="shared" si="42"/>
        <v>0</v>
      </c>
      <c r="AH172" s="74">
        <f t="shared" si="42"/>
        <v>0</v>
      </c>
      <c r="AI172" s="74">
        <f t="shared" si="43"/>
        <v>0</v>
      </c>
      <c r="AJ172" s="74">
        <f t="shared" si="43"/>
        <v>4.7238867583333333</v>
      </c>
      <c r="AK172" s="75" t="str">
        <f>'[2]Ф2 '!CP172</f>
        <v>изменение состава имущества</v>
      </c>
    </row>
    <row r="173" spans="1:37" ht="52.5" customHeight="1" x14ac:dyDescent="0.25">
      <c r="A173" s="70" t="s">
        <v>228</v>
      </c>
      <c r="B173" s="71" t="str">
        <f>'[2]Ф2 '!B173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73" s="72" t="str">
        <f>'[2]Ф2 '!C173</f>
        <v>Р_ДЭСК_092</v>
      </c>
      <c r="D173" s="73" t="s">
        <v>99</v>
      </c>
      <c r="E173" s="73">
        <f>'[2]Ф2 '!E173</f>
        <v>2025</v>
      </c>
      <c r="F173" s="73" t="str">
        <f>'[2]Ф2 '!F173</f>
        <v>нд</v>
      </c>
      <c r="G173" s="73">
        <f>'[2]Ф2 '!G173</f>
        <v>2025</v>
      </c>
      <c r="H173" s="74">
        <f>'[2]Ф2 '!I173/1.2</f>
        <v>0</v>
      </c>
      <c r="I173" s="74">
        <f>'[2]Ф2 '!K173/1.2</f>
        <v>3.0546660691</v>
      </c>
      <c r="J173" s="73" t="s">
        <v>47</v>
      </c>
      <c r="K173" s="74">
        <v>0</v>
      </c>
      <c r="L173" s="74">
        <v>0</v>
      </c>
      <c r="M173" s="74">
        <v>0</v>
      </c>
      <c r="N173" s="74">
        <v>0</v>
      </c>
      <c r="O173" s="74" t="s">
        <v>47</v>
      </c>
      <c r="P173" s="74">
        <f t="shared" si="48"/>
        <v>3.0546660691</v>
      </c>
      <c r="Q173" s="74">
        <v>0</v>
      </c>
      <c r="R173" s="74">
        <f t="shared" si="49"/>
        <v>3.0546660691</v>
      </c>
      <c r="S173" s="74">
        <v>0</v>
      </c>
      <c r="T173" s="74">
        <v>0</v>
      </c>
      <c r="U173" s="73" t="s">
        <v>47</v>
      </c>
      <c r="V173" s="73" t="s">
        <v>47</v>
      </c>
      <c r="W173" s="73" t="s">
        <v>47</v>
      </c>
      <c r="X173" s="73" t="s">
        <v>47</v>
      </c>
      <c r="Y173" s="73" t="s">
        <v>47</v>
      </c>
      <c r="Z173" s="73" t="s">
        <v>47</v>
      </c>
      <c r="AA173" s="73" t="s">
        <v>47</v>
      </c>
      <c r="AB173" s="73" t="s">
        <v>47</v>
      </c>
      <c r="AC173" s="74">
        <f t="shared" si="40"/>
        <v>0</v>
      </c>
      <c r="AD173" s="74">
        <f t="shared" si="40"/>
        <v>0</v>
      </c>
      <c r="AE173" s="73">
        <f t="shared" si="41"/>
        <v>0</v>
      </c>
      <c r="AF173" s="74">
        <f t="shared" si="41"/>
        <v>3.0546660691</v>
      </c>
      <c r="AG173" s="76">
        <f t="shared" si="42"/>
        <v>0</v>
      </c>
      <c r="AH173" s="74">
        <f t="shared" si="42"/>
        <v>0</v>
      </c>
      <c r="AI173" s="74">
        <f t="shared" si="43"/>
        <v>0</v>
      </c>
      <c r="AJ173" s="74">
        <f t="shared" si="43"/>
        <v>3.0546660691</v>
      </c>
      <c r="AK173" s="75" t="str">
        <f>'[2]Ф2 '!CP173</f>
        <v>изменение состава имущества</v>
      </c>
    </row>
    <row r="174" spans="1:37" ht="58.5" customHeight="1" x14ac:dyDescent="0.25">
      <c r="A174" s="70" t="s">
        <v>229</v>
      </c>
      <c r="B174" s="71" t="str">
        <f>'[2]Ф2 '!B174</f>
        <v>Реконструкция ВЛ-6 кВ Ф-13 ПС "Широкая" от ТП-65 до ТП-66, от ТП-66 до ТП-249, от ТП-66 до ТП-67: провод СИП-3 1х95 длиной 1970 метров на ж/б опорах</v>
      </c>
      <c r="C174" s="72" t="str">
        <f>'[2]Ф2 '!C174</f>
        <v>Р_ДЭСК_093</v>
      </c>
      <c r="D174" s="73" t="s">
        <v>99</v>
      </c>
      <c r="E174" s="73">
        <f>'[2]Ф2 '!E174</f>
        <v>2025</v>
      </c>
      <c r="F174" s="73" t="str">
        <f>'[2]Ф2 '!F174</f>
        <v>нд</v>
      </c>
      <c r="G174" s="73">
        <f>'[2]Ф2 '!G174</f>
        <v>2025</v>
      </c>
      <c r="H174" s="74">
        <f>'[2]Ф2 '!I174/1.2</f>
        <v>0</v>
      </c>
      <c r="I174" s="74">
        <f>'[2]Ф2 '!K174/1.2</f>
        <v>5.1196588616400005</v>
      </c>
      <c r="J174" s="73" t="s">
        <v>47</v>
      </c>
      <c r="K174" s="74">
        <v>0</v>
      </c>
      <c r="L174" s="74">
        <v>0</v>
      </c>
      <c r="M174" s="74">
        <v>0</v>
      </c>
      <c r="N174" s="74">
        <v>0</v>
      </c>
      <c r="O174" s="74" t="s">
        <v>47</v>
      </c>
      <c r="P174" s="74">
        <f t="shared" si="48"/>
        <v>5.1196588616400005</v>
      </c>
      <c r="Q174" s="74">
        <v>0</v>
      </c>
      <c r="R174" s="74">
        <f t="shared" si="49"/>
        <v>5.1196588616400005</v>
      </c>
      <c r="S174" s="74">
        <v>0</v>
      </c>
      <c r="T174" s="74">
        <v>0</v>
      </c>
      <c r="U174" s="73" t="s">
        <v>47</v>
      </c>
      <c r="V174" s="73" t="s">
        <v>47</v>
      </c>
      <c r="W174" s="73" t="s">
        <v>47</v>
      </c>
      <c r="X174" s="73" t="s">
        <v>47</v>
      </c>
      <c r="Y174" s="73" t="s">
        <v>47</v>
      </c>
      <c r="Z174" s="73" t="s">
        <v>47</v>
      </c>
      <c r="AA174" s="73" t="s">
        <v>47</v>
      </c>
      <c r="AB174" s="73" t="s">
        <v>47</v>
      </c>
      <c r="AC174" s="74">
        <f t="shared" si="40"/>
        <v>0</v>
      </c>
      <c r="AD174" s="74">
        <f t="shared" si="40"/>
        <v>0</v>
      </c>
      <c r="AE174" s="73">
        <f t="shared" si="41"/>
        <v>0</v>
      </c>
      <c r="AF174" s="74">
        <f t="shared" si="41"/>
        <v>5.1196588616400005</v>
      </c>
      <c r="AG174" s="76">
        <f t="shared" si="42"/>
        <v>0</v>
      </c>
      <c r="AH174" s="74">
        <f t="shared" si="42"/>
        <v>0</v>
      </c>
      <c r="AI174" s="74">
        <f t="shared" si="43"/>
        <v>0</v>
      </c>
      <c r="AJ174" s="74">
        <f t="shared" si="43"/>
        <v>5.1196588616400005</v>
      </c>
      <c r="AK174" s="75" t="str">
        <f>'[2]Ф2 '!CP174</f>
        <v>изменение состава имущества</v>
      </c>
    </row>
    <row r="175" spans="1:37" ht="36.75" customHeight="1" x14ac:dyDescent="0.25">
      <c r="A175" s="70" t="s">
        <v>230</v>
      </c>
      <c r="B175" s="71" t="str">
        <f>'[2]Ф2 '!B175</f>
        <v>Реконструкция ВЛ-10 кВ на ТП-2158: провод СИП-3 1х95 длиной 178 метров на ж/б опорах</v>
      </c>
      <c r="C175" s="72" t="str">
        <f>'[2]Ф2 '!C175</f>
        <v>Р_ДЭСК_094</v>
      </c>
      <c r="D175" s="73" t="s">
        <v>99</v>
      </c>
      <c r="E175" s="73">
        <f>'[2]Ф2 '!E175</f>
        <v>2025</v>
      </c>
      <c r="F175" s="73" t="str">
        <f>'[2]Ф2 '!F175</f>
        <v>нд</v>
      </c>
      <c r="G175" s="73">
        <f>'[2]Ф2 '!G175</f>
        <v>2025</v>
      </c>
      <c r="H175" s="74">
        <f>'[2]Ф2 '!I175/1.2</f>
        <v>0</v>
      </c>
      <c r="I175" s="74">
        <f>'[2]Ф2 '!K175/1.2</f>
        <v>0.40076389608000001</v>
      </c>
      <c r="J175" s="73" t="s">
        <v>47</v>
      </c>
      <c r="K175" s="74">
        <v>0</v>
      </c>
      <c r="L175" s="74">
        <v>0</v>
      </c>
      <c r="M175" s="74">
        <v>0</v>
      </c>
      <c r="N175" s="74">
        <v>0</v>
      </c>
      <c r="O175" s="74" t="s">
        <v>47</v>
      </c>
      <c r="P175" s="74">
        <f t="shared" si="48"/>
        <v>0.40076389608000001</v>
      </c>
      <c r="Q175" s="74">
        <v>0</v>
      </c>
      <c r="R175" s="74">
        <f t="shared" si="49"/>
        <v>0.40076389608000001</v>
      </c>
      <c r="S175" s="74">
        <v>0</v>
      </c>
      <c r="T175" s="74">
        <v>0</v>
      </c>
      <c r="U175" s="73" t="s">
        <v>47</v>
      </c>
      <c r="V175" s="73" t="s">
        <v>47</v>
      </c>
      <c r="W175" s="73" t="s">
        <v>47</v>
      </c>
      <c r="X175" s="73" t="s">
        <v>47</v>
      </c>
      <c r="Y175" s="73" t="s">
        <v>47</v>
      </c>
      <c r="Z175" s="73" t="s">
        <v>47</v>
      </c>
      <c r="AA175" s="73" t="s">
        <v>47</v>
      </c>
      <c r="AB175" s="73" t="s">
        <v>47</v>
      </c>
      <c r="AC175" s="74">
        <f t="shared" si="40"/>
        <v>0</v>
      </c>
      <c r="AD175" s="74">
        <f t="shared" si="40"/>
        <v>0</v>
      </c>
      <c r="AE175" s="73">
        <f t="shared" si="41"/>
        <v>0</v>
      </c>
      <c r="AF175" s="74">
        <f t="shared" si="41"/>
        <v>0.40076389608000001</v>
      </c>
      <c r="AG175" s="76">
        <f t="shared" si="42"/>
        <v>0</v>
      </c>
      <c r="AH175" s="74">
        <f t="shared" si="42"/>
        <v>0</v>
      </c>
      <c r="AI175" s="74">
        <f t="shared" si="43"/>
        <v>0</v>
      </c>
      <c r="AJ175" s="74">
        <f t="shared" si="43"/>
        <v>0.40076389608000001</v>
      </c>
      <c r="AK175" s="75" t="str">
        <f>'[2]Ф2 '!CP175</f>
        <v>изменение состава имущества</v>
      </c>
    </row>
    <row r="176" spans="1:37" ht="36.75" customHeight="1" x14ac:dyDescent="0.25">
      <c r="A176" s="70" t="s">
        <v>231</v>
      </c>
      <c r="B176" s="71" t="str">
        <f>'[2]Ф2 '!B176</f>
        <v>Монтаж  КЛ-6,0 кВ ТП-722-ТП-724 :прокладка КЛ-6,0 кВ ААБл-6 3х240 длиной 140 метров</v>
      </c>
      <c r="C176" s="72" t="str">
        <f>'[2]Ф2 '!C176</f>
        <v>Р_ДЭСК_095</v>
      </c>
      <c r="D176" s="73" t="s">
        <v>99</v>
      </c>
      <c r="E176" s="73">
        <f>'[2]Ф2 '!E176</f>
        <v>2025</v>
      </c>
      <c r="F176" s="73" t="str">
        <f>'[2]Ф2 '!F176</f>
        <v>нд</v>
      </c>
      <c r="G176" s="73">
        <f>'[2]Ф2 '!G176</f>
        <v>2025</v>
      </c>
      <c r="H176" s="74">
        <f>'[2]Ф2 '!I176/1.2</f>
        <v>0</v>
      </c>
      <c r="I176" s="74">
        <f>'[2]Ф2 '!K176/1.2</f>
        <v>3.8061254708799996</v>
      </c>
      <c r="J176" s="73" t="s">
        <v>47</v>
      </c>
      <c r="K176" s="74">
        <v>0</v>
      </c>
      <c r="L176" s="74">
        <v>0</v>
      </c>
      <c r="M176" s="74">
        <v>0</v>
      </c>
      <c r="N176" s="74">
        <v>0</v>
      </c>
      <c r="O176" s="74" t="s">
        <v>47</v>
      </c>
      <c r="P176" s="74">
        <f t="shared" si="48"/>
        <v>3.8061254708799996</v>
      </c>
      <c r="Q176" s="74">
        <v>0</v>
      </c>
      <c r="R176" s="74">
        <f t="shared" si="49"/>
        <v>3.8061254708799996</v>
      </c>
      <c r="S176" s="74">
        <v>0</v>
      </c>
      <c r="T176" s="74">
        <v>0</v>
      </c>
      <c r="U176" s="73" t="s">
        <v>47</v>
      </c>
      <c r="V176" s="73" t="s">
        <v>47</v>
      </c>
      <c r="W176" s="73" t="s">
        <v>47</v>
      </c>
      <c r="X176" s="73" t="s">
        <v>47</v>
      </c>
      <c r="Y176" s="73" t="s">
        <v>47</v>
      </c>
      <c r="Z176" s="73" t="s">
        <v>47</v>
      </c>
      <c r="AA176" s="73" t="s">
        <v>47</v>
      </c>
      <c r="AB176" s="73" t="s">
        <v>47</v>
      </c>
      <c r="AC176" s="74">
        <f t="shared" si="40"/>
        <v>0</v>
      </c>
      <c r="AD176" s="74">
        <f t="shared" si="40"/>
        <v>0</v>
      </c>
      <c r="AE176" s="73">
        <f t="shared" si="41"/>
        <v>0</v>
      </c>
      <c r="AF176" s="74">
        <f t="shared" si="41"/>
        <v>3.8061254708799996</v>
      </c>
      <c r="AG176" s="76">
        <f t="shared" si="42"/>
        <v>0</v>
      </c>
      <c r="AH176" s="74">
        <f t="shared" si="42"/>
        <v>0</v>
      </c>
      <c r="AI176" s="74">
        <f t="shared" si="43"/>
        <v>0</v>
      </c>
      <c r="AJ176" s="74">
        <f t="shared" si="43"/>
        <v>3.8061254708799996</v>
      </c>
      <c r="AK176" s="75" t="str">
        <f>'[2]Ф2 '!CP176</f>
        <v>изменение состава имущества</v>
      </c>
    </row>
    <row r="177" spans="1:37" ht="36.75" customHeight="1" x14ac:dyDescent="0.25">
      <c r="A177" s="70" t="s">
        <v>232</v>
      </c>
      <c r="B177" s="71" t="str">
        <f>'[2]Ф2 '!B177</f>
        <v>Монтаж  КЛ-6,0 кВ ТП-281-ТП-284 :прокладка КЛ-6,0 кВ ААБл-6 3х240 длиной 100 метров</v>
      </c>
      <c r="C177" s="72" t="str">
        <f>'[2]Ф2 '!C177</f>
        <v>Р_ДЭСК_096</v>
      </c>
      <c r="D177" s="73" t="s">
        <v>99</v>
      </c>
      <c r="E177" s="73">
        <f>'[2]Ф2 '!E177</f>
        <v>2025</v>
      </c>
      <c r="F177" s="73" t="str">
        <f>'[2]Ф2 '!F177</f>
        <v>нд</v>
      </c>
      <c r="G177" s="73">
        <f>'[2]Ф2 '!G177</f>
        <v>2025</v>
      </c>
      <c r="H177" s="74">
        <f>'[2]Ф2 '!I177/1.2</f>
        <v>0</v>
      </c>
      <c r="I177" s="74">
        <f>'[2]Ф2 '!K177/1.2</f>
        <v>2.7900149418</v>
      </c>
      <c r="J177" s="73" t="s">
        <v>47</v>
      </c>
      <c r="K177" s="74">
        <v>0</v>
      </c>
      <c r="L177" s="74">
        <v>0</v>
      </c>
      <c r="M177" s="74">
        <v>0</v>
      </c>
      <c r="N177" s="74">
        <v>0</v>
      </c>
      <c r="O177" s="74" t="s">
        <v>47</v>
      </c>
      <c r="P177" s="74">
        <f t="shared" si="48"/>
        <v>2.7900149418</v>
      </c>
      <c r="Q177" s="74">
        <v>0</v>
      </c>
      <c r="R177" s="74">
        <f t="shared" si="49"/>
        <v>2.7900149418</v>
      </c>
      <c r="S177" s="74">
        <v>0</v>
      </c>
      <c r="T177" s="74">
        <v>0</v>
      </c>
      <c r="U177" s="73" t="s">
        <v>47</v>
      </c>
      <c r="V177" s="73" t="s">
        <v>47</v>
      </c>
      <c r="W177" s="73" t="s">
        <v>47</v>
      </c>
      <c r="X177" s="73" t="s">
        <v>47</v>
      </c>
      <c r="Y177" s="73" t="s">
        <v>47</v>
      </c>
      <c r="Z177" s="73" t="s">
        <v>47</v>
      </c>
      <c r="AA177" s="73" t="s">
        <v>47</v>
      </c>
      <c r="AB177" s="73" t="s">
        <v>47</v>
      </c>
      <c r="AC177" s="74">
        <f t="shared" si="40"/>
        <v>0</v>
      </c>
      <c r="AD177" s="74">
        <f t="shared" si="40"/>
        <v>0</v>
      </c>
      <c r="AE177" s="73">
        <f t="shared" si="41"/>
        <v>0</v>
      </c>
      <c r="AF177" s="74">
        <f t="shared" si="41"/>
        <v>2.7900149418</v>
      </c>
      <c r="AG177" s="76">
        <f t="shared" si="42"/>
        <v>0</v>
      </c>
      <c r="AH177" s="74">
        <f t="shared" si="42"/>
        <v>0</v>
      </c>
      <c r="AI177" s="74">
        <f t="shared" si="43"/>
        <v>0</v>
      </c>
      <c r="AJ177" s="74">
        <f t="shared" si="43"/>
        <v>2.7900149418</v>
      </c>
      <c r="AK177" s="75" t="str">
        <f>'[2]Ф2 '!CP177</f>
        <v>изменение состава имущества</v>
      </c>
    </row>
    <row r="178" spans="1:37" ht="36.75" customHeight="1" x14ac:dyDescent="0.25">
      <c r="A178" s="70" t="s">
        <v>233</v>
      </c>
      <c r="B178" s="71" t="str">
        <f>'[2]Ф2 '!B178</f>
        <v xml:space="preserve">Реконструкция ВЛ-0,4 кВ  КТП № 19 ф."2-я Набережная"  </v>
      </c>
      <c r="C178" s="72" t="str">
        <f>'[2]Ф2 '!C178</f>
        <v>L_ДЭСК_043</v>
      </c>
      <c r="D178" s="73" t="s">
        <v>99</v>
      </c>
      <c r="E178" s="73">
        <f>'[2]Ф2 '!E178</f>
        <v>2026</v>
      </c>
      <c r="F178" s="73">
        <f>'[2]Ф2 '!F178</f>
        <v>2026</v>
      </c>
      <c r="G178" s="73">
        <v>2026</v>
      </c>
      <c r="H178" s="74">
        <f>'[2]Ф2 '!I178/1.2</f>
        <v>2.2946341402902535</v>
      </c>
      <c r="I178" s="74">
        <f>'[2]Ф2 '!K178/1.2</f>
        <v>2.2946341402902535</v>
      </c>
      <c r="J178" s="73" t="s">
        <v>47</v>
      </c>
      <c r="K178" s="93">
        <v>2.2946341402902535</v>
      </c>
      <c r="L178" s="93">
        <v>0.20451205297602565</v>
      </c>
      <c r="M178" s="93">
        <v>1.0197680464691206</v>
      </c>
      <c r="N178" s="93">
        <v>1.0703540408451073</v>
      </c>
      <c r="O178" s="74" t="s">
        <v>47</v>
      </c>
      <c r="P178" s="74">
        <f t="shared" si="44"/>
        <v>2.2946341402902535</v>
      </c>
      <c r="Q178" s="93">
        <v>0.20451205297602565</v>
      </c>
      <c r="R178" s="93">
        <v>1.0197680464691206</v>
      </c>
      <c r="S178" s="93">
        <v>1.0703540408451073</v>
      </c>
      <c r="T178" s="74">
        <v>0</v>
      </c>
      <c r="U178" s="73" t="s">
        <v>47</v>
      </c>
      <c r="V178" s="73" t="s">
        <v>47</v>
      </c>
      <c r="W178" s="73" t="s">
        <v>47</v>
      </c>
      <c r="X178" s="73" t="s">
        <v>47</v>
      </c>
      <c r="Y178" s="73" t="s">
        <v>47</v>
      </c>
      <c r="Z178" s="73" t="s">
        <v>47</v>
      </c>
      <c r="AA178" s="73" t="s">
        <v>47</v>
      </c>
      <c r="AB178" s="73" t="s">
        <v>47</v>
      </c>
      <c r="AC178" s="74">
        <f t="shared" si="40"/>
        <v>0</v>
      </c>
      <c r="AD178" s="74">
        <f t="shared" si="40"/>
        <v>0</v>
      </c>
      <c r="AE178" s="73">
        <f t="shared" si="41"/>
        <v>0</v>
      </c>
      <c r="AF178" s="74">
        <f t="shared" si="41"/>
        <v>0</v>
      </c>
      <c r="AG178" s="76">
        <f t="shared" si="42"/>
        <v>2.2946341402902535</v>
      </c>
      <c r="AH178" s="92">
        <f t="shared" si="42"/>
        <v>2.2946341402902535</v>
      </c>
      <c r="AI178" s="92">
        <f t="shared" si="43"/>
        <v>2.2946341402902535</v>
      </c>
      <c r="AJ178" s="92">
        <f t="shared" si="43"/>
        <v>2.2946341402902535</v>
      </c>
      <c r="AK178" s="75" t="str">
        <f>'[2]Ф2 '!CP178</f>
        <v>изменение состава имущества</v>
      </c>
    </row>
    <row r="179" spans="1:37" ht="36.75" customHeight="1" x14ac:dyDescent="0.25">
      <c r="A179" s="70" t="s">
        <v>234</v>
      </c>
      <c r="B179" s="71" t="str">
        <f>'[2]Ф2 '!B179</f>
        <v xml:space="preserve">Реконструкция ВЛ-0,4 кВ  КТП № 19 ф."Рабочая"  </v>
      </c>
      <c r="C179" s="72" t="str">
        <f>'[2]Ф2 '!C179</f>
        <v>L_ДЭСК_044</v>
      </c>
      <c r="D179" s="73" t="s">
        <v>99</v>
      </c>
      <c r="E179" s="73">
        <f>'[2]Ф2 '!E179</f>
        <v>2026</v>
      </c>
      <c r="F179" s="73">
        <f>'[2]Ф2 '!F179</f>
        <v>2026</v>
      </c>
      <c r="G179" s="73">
        <v>2026</v>
      </c>
      <c r="H179" s="74">
        <f>'[2]Ф2 '!I179/1.2</f>
        <v>0.86967687781744674</v>
      </c>
      <c r="I179" s="74">
        <f>'[2]Ф2 '!K179/1.2</f>
        <v>0.86967687781744674</v>
      </c>
      <c r="J179" s="73" t="s">
        <v>47</v>
      </c>
      <c r="K179" s="93">
        <v>0.86967687781744663</v>
      </c>
      <c r="L179" s="93">
        <v>7.7510523106099211E-2</v>
      </c>
      <c r="M179" s="93">
        <v>0.39638308229611524</v>
      </c>
      <c r="N179" s="93">
        <v>0.39578327241523209</v>
      </c>
      <c r="O179" s="74" t="s">
        <v>47</v>
      </c>
      <c r="P179" s="74">
        <f t="shared" si="44"/>
        <v>0.86967687781744663</v>
      </c>
      <c r="Q179" s="93">
        <v>7.7510523106099211E-2</v>
      </c>
      <c r="R179" s="93">
        <v>0.39638308229611524</v>
      </c>
      <c r="S179" s="93">
        <v>0.39578327241523209</v>
      </c>
      <c r="T179" s="74">
        <v>0</v>
      </c>
      <c r="U179" s="73" t="s">
        <v>47</v>
      </c>
      <c r="V179" s="73" t="s">
        <v>47</v>
      </c>
      <c r="W179" s="73" t="s">
        <v>47</v>
      </c>
      <c r="X179" s="73" t="s">
        <v>47</v>
      </c>
      <c r="Y179" s="73" t="s">
        <v>47</v>
      </c>
      <c r="Z179" s="73" t="s">
        <v>47</v>
      </c>
      <c r="AA179" s="73" t="s">
        <v>47</v>
      </c>
      <c r="AB179" s="73" t="s">
        <v>47</v>
      </c>
      <c r="AC179" s="74">
        <f t="shared" si="40"/>
        <v>0</v>
      </c>
      <c r="AD179" s="74">
        <f t="shared" si="40"/>
        <v>0</v>
      </c>
      <c r="AE179" s="73">
        <f t="shared" si="41"/>
        <v>0</v>
      </c>
      <c r="AF179" s="74">
        <f t="shared" si="41"/>
        <v>0</v>
      </c>
      <c r="AG179" s="76">
        <f t="shared" si="42"/>
        <v>0.86967687781744674</v>
      </c>
      <c r="AH179" s="92">
        <f t="shared" si="42"/>
        <v>0.86967687781744674</v>
      </c>
      <c r="AI179" s="92">
        <f t="shared" si="43"/>
        <v>0.86967687781744674</v>
      </c>
      <c r="AJ179" s="92">
        <f t="shared" si="43"/>
        <v>0.86967687781744674</v>
      </c>
      <c r="AK179" s="75" t="str">
        <f>'[2]Ф2 '!CP179</f>
        <v>изменение состава имущества</v>
      </c>
    </row>
    <row r="180" spans="1:37" ht="24" customHeight="1" x14ac:dyDescent="0.25">
      <c r="A180" s="70" t="s">
        <v>235</v>
      </c>
      <c r="B180" s="71" t="str">
        <f>'[2]Ф2 '!B180</f>
        <v xml:space="preserve">Реконструкция ВЛ-0,4 кВ  КТП № 19 ф."НГЧ"  </v>
      </c>
      <c r="C180" s="72" t="str">
        <f>'[2]Ф2 '!C180</f>
        <v>L_ДЭСК_045</v>
      </c>
      <c r="D180" s="73" t="s">
        <v>99</v>
      </c>
      <c r="E180" s="73">
        <f>'[2]Ф2 '!E180</f>
        <v>2026</v>
      </c>
      <c r="F180" s="73">
        <f>'[2]Ф2 '!F180</f>
        <v>2026</v>
      </c>
      <c r="G180" s="73">
        <v>2026</v>
      </c>
      <c r="H180" s="74">
        <f>'[2]Ф2 '!I180/1.2</f>
        <v>1.7213886588780545</v>
      </c>
      <c r="I180" s="74">
        <f>'[2]Ф2 '!K180/1.2</f>
        <v>1.7213886588780545</v>
      </c>
      <c r="J180" s="73" t="s">
        <v>47</v>
      </c>
      <c r="K180" s="93">
        <v>1.7213886588780545</v>
      </c>
      <c r="L180" s="93">
        <v>0.15342236429844483</v>
      </c>
      <c r="M180" s="93">
        <v>0.79001044576829449</v>
      </c>
      <c r="N180" s="93">
        <v>0.7779558488113153</v>
      </c>
      <c r="O180" s="74" t="s">
        <v>47</v>
      </c>
      <c r="P180" s="74">
        <f t="shared" si="44"/>
        <v>1.7213886588780545</v>
      </c>
      <c r="Q180" s="93">
        <v>0.15342236429844483</v>
      </c>
      <c r="R180" s="93">
        <v>0.79001044576829449</v>
      </c>
      <c r="S180" s="93">
        <v>0.7779558488113153</v>
      </c>
      <c r="T180" s="74">
        <v>0</v>
      </c>
      <c r="U180" s="73" t="s">
        <v>47</v>
      </c>
      <c r="V180" s="73" t="s">
        <v>47</v>
      </c>
      <c r="W180" s="73" t="s">
        <v>47</v>
      </c>
      <c r="X180" s="73" t="s">
        <v>47</v>
      </c>
      <c r="Y180" s="73" t="s">
        <v>47</v>
      </c>
      <c r="Z180" s="73" t="s">
        <v>47</v>
      </c>
      <c r="AA180" s="73" t="s">
        <v>47</v>
      </c>
      <c r="AB180" s="73" t="s">
        <v>47</v>
      </c>
      <c r="AC180" s="74">
        <f t="shared" si="40"/>
        <v>0</v>
      </c>
      <c r="AD180" s="74">
        <f t="shared" si="40"/>
        <v>0</v>
      </c>
      <c r="AE180" s="73">
        <f t="shared" si="41"/>
        <v>0</v>
      </c>
      <c r="AF180" s="74">
        <f t="shared" si="41"/>
        <v>0</v>
      </c>
      <c r="AG180" s="76">
        <f t="shared" si="42"/>
        <v>1.7213886588780545</v>
      </c>
      <c r="AH180" s="92">
        <f t="shared" si="42"/>
        <v>1.7213886588780545</v>
      </c>
      <c r="AI180" s="92">
        <f t="shared" si="43"/>
        <v>1.7213886588780545</v>
      </c>
      <c r="AJ180" s="92">
        <f t="shared" si="43"/>
        <v>1.7213886588780545</v>
      </c>
      <c r="AK180" s="75" t="str">
        <f>'[2]Ф2 '!CP180</f>
        <v>изменение состава имущества</v>
      </c>
    </row>
    <row r="181" spans="1:37" ht="24" customHeight="1" x14ac:dyDescent="0.25">
      <c r="A181" s="70" t="s">
        <v>236</v>
      </c>
      <c r="B181" s="71" t="str">
        <f>'[2]Ф2 '!B181</f>
        <v xml:space="preserve">Реконструкция ВЛ-0,4 кВ  КТП № 19 ф."ПЧ"  </v>
      </c>
      <c r="C181" s="72" t="str">
        <f>'[2]Ф2 '!C181</f>
        <v>L_ДЭСК_046</v>
      </c>
      <c r="D181" s="73" t="s">
        <v>99</v>
      </c>
      <c r="E181" s="73">
        <f>'[2]Ф2 '!E181</f>
        <v>2026</v>
      </c>
      <c r="F181" s="73">
        <f>'[2]Ф2 '!F181</f>
        <v>2026</v>
      </c>
      <c r="G181" s="73">
        <v>2026</v>
      </c>
      <c r="H181" s="74">
        <f>'[2]Ф2 '!I181/1.2</f>
        <v>1.6395821343735808</v>
      </c>
      <c r="I181" s="74">
        <f>'[2]Ф2 '!K181/1.2</f>
        <v>1.6395821343735808</v>
      </c>
      <c r="J181" s="73" t="s">
        <v>47</v>
      </c>
      <c r="K181" s="93">
        <v>1.6395821343735812</v>
      </c>
      <c r="L181" s="93">
        <v>0.14612974680145924</v>
      </c>
      <c r="M181" s="93">
        <v>0.7777830840991744</v>
      </c>
      <c r="N181" s="93">
        <v>0.71566930347294733</v>
      </c>
      <c r="O181" s="74" t="s">
        <v>47</v>
      </c>
      <c r="P181" s="74">
        <f t="shared" si="44"/>
        <v>1.639582134373581</v>
      </c>
      <c r="Q181" s="93">
        <v>0.14612974680145924</v>
      </c>
      <c r="R181" s="93">
        <v>0.7777830840991744</v>
      </c>
      <c r="S181" s="93">
        <v>0.71566930347294733</v>
      </c>
      <c r="T181" s="74">
        <v>0</v>
      </c>
      <c r="U181" s="73" t="s">
        <v>47</v>
      </c>
      <c r="V181" s="73" t="s">
        <v>47</v>
      </c>
      <c r="W181" s="73" t="s">
        <v>47</v>
      </c>
      <c r="X181" s="73" t="s">
        <v>47</v>
      </c>
      <c r="Y181" s="73" t="s">
        <v>47</v>
      </c>
      <c r="Z181" s="73" t="s">
        <v>47</v>
      </c>
      <c r="AA181" s="73" t="s">
        <v>47</v>
      </c>
      <c r="AB181" s="73" t="s">
        <v>47</v>
      </c>
      <c r="AC181" s="74">
        <f t="shared" ref="AC181:AD186" si="50">IF(F181=2024,H181,0)</f>
        <v>0</v>
      </c>
      <c r="AD181" s="74">
        <f t="shared" si="50"/>
        <v>0</v>
      </c>
      <c r="AE181" s="73">
        <f t="shared" ref="AE181:AF186" si="51">IF(F181=2025,H181,0)</f>
        <v>0</v>
      </c>
      <c r="AF181" s="74">
        <f t="shared" si="51"/>
        <v>0</v>
      </c>
      <c r="AG181" s="76">
        <f t="shared" ref="AG181:AH186" si="52">IF(F181=2026,H181,0)</f>
        <v>1.6395821343735808</v>
      </c>
      <c r="AH181" s="92">
        <f t="shared" si="52"/>
        <v>1.6395821343735808</v>
      </c>
      <c r="AI181" s="92">
        <f t="shared" ref="AI181:AJ186" si="53">AC181+AE181+AG181</f>
        <v>1.6395821343735808</v>
      </c>
      <c r="AJ181" s="92">
        <f t="shared" si="53"/>
        <v>1.6395821343735808</v>
      </c>
      <c r="AK181" s="75" t="str">
        <f>'[2]Ф2 '!CP181</f>
        <v>изменение состава имущества</v>
      </c>
    </row>
    <row r="182" spans="1:37" ht="24" customHeight="1" x14ac:dyDescent="0.25">
      <c r="A182" s="70" t="s">
        <v>237</v>
      </c>
      <c r="B182" s="71" t="str">
        <f>'[2]Ф2 '!B182</f>
        <v xml:space="preserve">Реконструкция ВЛ-0,4 кВ  КТП № 19 ф."1-я Набережная"  </v>
      </c>
      <c r="C182" s="72" t="str">
        <f>'[2]Ф2 '!C182</f>
        <v>L_ДЭСК_047</v>
      </c>
      <c r="D182" s="73" t="s">
        <v>99</v>
      </c>
      <c r="E182" s="73">
        <f>'[2]Ф2 '!E182</f>
        <v>2026</v>
      </c>
      <c r="F182" s="73">
        <f>'[2]Ф2 '!F182</f>
        <v>2026</v>
      </c>
      <c r="G182" s="73">
        <v>2026</v>
      </c>
      <c r="H182" s="74">
        <f>'[2]Ф2 '!I182/1.2</f>
        <v>1.1799623008223237</v>
      </c>
      <c r="I182" s="74">
        <f>'[2]Ф2 '!K182/1.2</f>
        <v>1.1799623008223237</v>
      </c>
      <c r="J182" s="73" t="s">
        <v>47</v>
      </c>
      <c r="K182" s="93">
        <v>1.1799623008223237</v>
      </c>
      <c r="L182" s="93">
        <v>0.10516504357765123</v>
      </c>
      <c r="M182" s="93">
        <v>0.52727060153630723</v>
      </c>
      <c r="N182" s="93">
        <v>0.54752665570836501</v>
      </c>
      <c r="O182" s="74" t="s">
        <v>47</v>
      </c>
      <c r="P182" s="74">
        <f t="shared" ref="P182:P186" si="54">SUM(Q182:T182)</f>
        <v>1.1799623008223235</v>
      </c>
      <c r="Q182" s="93">
        <v>0.10516504357765123</v>
      </c>
      <c r="R182" s="93">
        <v>0.52727060153630723</v>
      </c>
      <c r="S182" s="93">
        <v>0.54752665570836501</v>
      </c>
      <c r="T182" s="74">
        <v>0</v>
      </c>
      <c r="U182" s="73" t="s">
        <v>47</v>
      </c>
      <c r="V182" s="73" t="s">
        <v>47</v>
      </c>
      <c r="W182" s="73" t="s">
        <v>47</v>
      </c>
      <c r="X182" s="73" t="s">
        <v>47</v>
      </c>
      <c r="Y182" s="73" t="s">
        <v>47</v>
      </c>
      <c r="Z182" s="73" t="s">
        <v>47</v>
      </c>
      <c r="AA182" s="73" t="s">
        <v>47</v>
      </c>
      <c r="AB182" s="73" t="s">
        <v>47</v>
      </c>
      <c r="AC182" s="74">
        <f t="shared" si="50"/>
        <v>0</v>
      </c>
      <c r="AD182" s="74">
        <f t="shared" si="50"/>
        <v>0</v>
      </c>
      <c r="AE182" s="73">
        <f t="shared" si="51"/>
        <v>0</v>
      </c>
      <c r="AF182" s="74">
        <f t="shared" si="51"/>
        <v>0</v>
      </c>
      <c r="AG182" s="76">
        <f t="shared" si="52"/>
        <v>1.1799623008223237</v>
      </c>
      <c r="AH182" s="92">
        <f t="shared" si="52"/>
        <v>1.1799623008223237</v>
      </c>
      <c r="AI182" s="92">
        <f t="shared" si="53"/>
        <v>1.1799623008223237</v>
      </c>
      <c r="AJ182" s="92">
        <f t="shared" si="53"/>
        <v>1.1799623008223237</v>
      </c>
      <c r="AK182" s="75" t="str">
        <f>'[2]Ф2 '!CP182</f>
        <v>изменение состава имущества</v>
      </c>
    </row>
    <row r="183" spans="1:37" ht="24" customHeight="1" x14ac:dyDescent="0.25">
      <c r="A183" s="70" t="s">
        <v>238</v>
      </c>
      <c r="B183" s="71" t="str">
        <f>'[2]Ф2 '!B183</f>
        <v>Реконструкция ВЛ-0,4 кВ  ф."Краснояровка"  до новой СТП</v>
      </c>
      <c r="C183" s="72" t="str">
        <f>'[2]Ф2 '!C183</f>
        <v>L_ДЭСК_048</v>
      </c>
      <c r="D183" s="73" t="s">
        <v>99</v>
      </c>
      <c r="E183" s="73">
        <f>'[2]Ф2 '!E183</f>
        <v>2026</v>
      </c>
      <c r="F183" s="73">
        <f>'[2]Ф2 '!F183</f>
        <v>2026</v>
      </c>
      <c r="G183" s="73">
        <v>2026</v>
      </c>
      <c r="H183" s="74">
        <f>'[2]Ф2 '!I183/1.2</f>
        <v>2.3820275349225479</v>
      </c>
      <c r="I183" s="74">
        <f>'[2]Ф2 '!K183/1.2</f>
        <v>2.3820275349225479</v>
      </c>
      <c r="J183" s="73" t="s">
        <v>47</v>
      </c>
      <c r="K183" s="93">
        <v>2.3820275349225475</v>
      </c>
      <c r="L183" s="93">
        <v>0.21230106485719047</v>
      </c>
      <c r="M183" s="93">
        <v>1.1283421514792964</v>
      </c>
      <c r="N183" s="93">
        <v>1.041384318586061</v>
      </c>
      <c r="O183" s="74" t="s">
        <v>47</v>
      </c>
      <c r="P183" s="74">
        <f t="shared" si="54"/>
        <v>2.3820275349225479</v>
      </c>
      <c r="Q183" s="93">
        <v>0.21230106485719047</v>
      </c>
      <c r="R183" s="93">
        <v>1.1283421514792964</v>
      </c>
      <c r="S183" s="93">
        <v>1.041384318586061</v>
      </c>
      <c r="T183" s="74">
        <v>0</v>
      </c>
      <c r="U183" s="73" t="s">
        <v>47</v>
      </c>
      <c r="V183" s="73" t="s">
        <v>47</v>
      </c>
      <c r="W183" s="73" t="s">
        <v>47</v>
      </c>
      <c r="X183" s="73" t="s">
        <v>47</v>
      </c>
      <c r="Y183" s="73" t="s">
        <v>47</v>
      </c>
      <c r="Z183" s="73" t="s">
        <v>47</v>
      </c>
      <c r="AA183" s="73" t="s">
        <v>47</v>
      </c>
      <c r="AB183" s="73" t="s">
        <v>47</v>
      </c>
      <c r="AC183" s="74">
        <f t="shared" si="50"/>
        <v>0</v>
      </c>
      <c r="AD183" s="74">
        <f t="shared" si="50"/>
        <v>0</v>
      </c>
      <c r="AE183" s="73">
        <f t="shared" si="51"/>
        <v>0</v>
      </c>
      <c r="AF183" s="74">
        <f t="shared" si="51"/>
        <v>0</v>
      </c>
      <c r="AG183" s="76">
        <f t="shared" si="52"/>
        <v>2.3820275349225479</v>
      </c>
      <c r="AH183" s="92">
        <f t="shared" si="52"/>
        <v>2.3820275349225479</v>
      </c>
      <c r="AI183" s="92">
        <f t="shared" si="53"/>
        <v>2.3820275349225479</v>
      </c>
      <c r="AJ183" s="92">
        <f t="shared" si="53"/>
        <v>2.3820275349225479</v>
      </c>
      <c r="AK183" s="75" t="str">
        <f>'[2]Ф2 '!CP183</f>
        <v>изменение состава имущества</v>
      </c>
    </row>
    <row r="184" spans="1:37" ht="24" customHeight="1" x14ac:dyDescent="0.25">
      <c r="A184" s="70" t="s">
        <v>239</v>
      </c>
      <c r="B184" s="71" t="str">
        <f>'[2]Ф2 '!B184</f>
        <v>Реконструкция ВЛ-10 кВ Ф. № 5 ПС "ЛАЗО" с установкой новой СТП 10/04 кВ</v>
      </c>
      <c r="C184" s="72" t="str">
        <f>'[2]Ф2 '!C184</f>
        <v>L_ДЭСК_049</v>
      </c>
      <c r="D184" s="73" t="s">
        <v>99</v>
      </c>
      <c r="E184" s="73">
        <f>'[2]Ф2 '!E184</f>
        <v>2026</v>
      </c>
      <c r="F184" s="73">
        <f>'[2]Ф2 '!F184</f>
        <v>2026</v>
      </c>
      <c r="G184" s="73">
        <v>2026</v>
      </c>
      <c r="H184" s="74">
        <f>'[2]Ф2 '!I184/1.2</f>
        <v>2.3271832553881602</v>
      </c>
      <c r="I184" s="74">
        <f>'[2]Ф2 '!K184/1.2</f>
        <v>2.3271832553881602</v>
      </c>
      <c r="J184" s="73" t="s">
        <v>47</v>
      </c>
      <c r="K184" s="93">
        <v>2.3271832553881602</v>
      </c>
      <c r="L184" s="93">
        <v>0.18285076470169603</v>
      </c>
      <c r="M184" s="93">
        <v>0.65053700699586536</v>
      </c>
      <c r="N184" s="93">
        <v>1.4937954836905984</v>
      </c>
      <c r="O184" s="74" t="s">
        <v>47</v>
      </c>
      <c r="P184" s="74">
        <f t="shared" si="54"/>
        <v>2.3271832553881597</v>
      </c>
      <c r="Q184" s="93">
        <v>0.18285076470169603</v>
      </c>
      <c r="R184" s="93">
        <v>0.65053700699586536</v>
      </c>
      <c r="S184" s="93">
        <v>1.4937954836905984</v>
      </c>
      <c r="T184" s="74">
        <v>0</v>
      </c>
      <c r="U184" s="73" t="s">
        <v>47</v>
      </c>
      <c r="V184" s="73" t="s">
        <v>47</v>
      </c>
      <c r="W184" s="73" t="s">
        <v>47</v>
      </c>
      <c r="X184" s="73" t="s">
        <v>47</v>
      </c>
      <c r="Y184" s="73" t="s">
        <v>47</v>
      </c>
      <c r="Z184" s="73" t="s">
        <v>47</v>
      </c>
      <c r="AA184" s="73" t="s">
        <v>47</v>
      </c>
      <c r="AB184" s="73" t="s">
        <v>47</v>
      </c>
      <c r="AC184" s="74">
        <f t="shared" si="50"/>
        <v>0</v>
      </c>
      <c r="AD184" s="74">
        <f t="shared" si="50"/>
        <v>0</v>
      </c>
      <c r="AE184" s="73">
        <f t="shared" si="51"/>
        <v>0</v>
      </c>
      <c r="AF184" s="74">
        <f t="shared" si="51"/>
        <v>0</v>
      </c>
      <c r="AG184" s="76">
        <f t="shared" si="52"/>
        <v>2.3271832553881602</v>
      </c>
      <c r="AH184" s="92">
        <f t="shared" si="52"/>
        <v>2.3271832553881602</v>
      </c>
      <c r="AI184" s="92">
        <f t="shared" si="53"/>
        <v>2.3271832553881602</v>
      </c>
      <c r="AJ184" s="92">
        <f t="shared" si="53"/>
        <v>2.3271832553881602</v>
      </c>
      <c r="AK184" s="75" t="str">
        <f>'[2]Ф2 '!CP184</f>
        <v>изменение состава имущества</v>
      </c>
    </row>
    <row r="185" spans="1:37" ht="24" customHeight="1" x14ac:dyDescent="0.25">
      <c r="A185" s="70" t="s">
        <v>240</v>
      </c>
      <c r="B185" s="71" t="str">
        <f>'[2]Ф2 '!B185</f>
        <v xml:space="preserve">Реконструкция ВЛ-0,4 кВ  КТП № 132 ф."Таврическая"  </v>
      </c>
      <c r="C185" s="72" t="str">
        <f>'[2]Ф2 '!C185</f>
        <v>L_ДЭСК_052</v>
      </c>
      <c r="D185" s="73" t="s">
        <v>99</v>
      </c>
      <c r="E185" s="73">
        <f>'[2]Ф2 '!E185</f>
        <v>2026</v>
      </c>
      <c r="F185" s="73">
        <f>'[2]Ф2 '!F185</f>
        <v>2026</v>
      </c>
      <c r="G185" s="73">
        <v>2026</v>
      </c>
      <c r="H185" s="74">
        <f>'[2]Ф2 '!I185/1.2</f>
        <v>1.4297119420153857</v>
      </c>
      <c r="I185" s="74">
        <f>'[2]Ф2 '!K185/1.2</f>
        <v>1.4297119420153857</v>
      </c>
      <c r="J185" s="73" t="s">
        <v>47</v>
      </c>
      <c r="K185" s="93">
        <v>1.4297119420153857</v>
      </c>
      <c r="L185" s="93">
        <v>0.13107488378716159</v>
      </c>
      <c r="M185" s="93">
        <v>0.68706214377881614</v>
      </c>
      <c r="N185" s="93">
        <v>0.61157491444940804</v>
      </c>
      <c r="O185" s="74" t="s">
        <v>47</v>
      </c>
      <c r="P185" s="74">
        <f t="shared" si="54"/>
        <v>1.4297119420153859</v>
      </c>
      <c r="Q185" s="93">
        <v>0.13107488378716159</v>
      </c>
      <c r="R185" s="93">
        <v>0.68706214377881614</v>
      </c>
      <c r="S185" s="93">
        <v>0.61157491444940804</v>
      </c>
      <c r="T185" s="74">
        <v>0</v>
      </c>
      <c r="U185" s="73" t="s">
        <v>47</v>
      </c>
      <c r="V185" s="73" t="s">
        <v>47</v>
      </c>
      <c r="W185" s="73" t="s">
        <v>47</v>
      </c>
      <c r="X185" s="73" t="s">
        <v>47</v>
      </c>
      <c r="Y185" s="73" t="s">
        <v>47</v>
      </c>
      <c r="Z185" s="73" t="s">
        <v>47</v>
      </c>
      <c r="AA185" s="73" t="s">
        <v>47</v>
      </c>
      <c r="AB185" s="73" t="s">
        <v>47</v>
      </c>
      <c r="AC185" s="74">
        <f t="shared" si="50"/>
        <v>0</v>
      </c>
      <c r="AD185" s="74">
        <f t="shared" si="50"/>
        <v>0</v>
      </c>
      <c r="AE185" s="73">
        <f t="shared" si="51"/>
        <v>0</v>
      </c>
      <c r="AF185" s="74">
        <f t="shared" si="51"/>
        <v>0</v>
      </c>
      <c r="AG185" s="76">
        <f t="shared" si="52"/>
        <v>1.4297119420153857</v>
      </c>
      <c r="AH185" s="92">
        <f t="shared" si="52"/>
        <v>1.4297119420153857</v>
      </c>
      <c r="AI185" s="92">
        <f t="shared" si="53"/>
        <v>1.4297119420153857</v>
      </c>
      <c r="AJ185" s="92">
        <f t="shared" si="53"/>
        <v>1.4297119420153857</v>
      </c>
      <c r="AK185" s="75" t="str">
        <f>'[2]Ф2 '!CP185</f>
        <v>изменение состава имущества</v>
      </c>
    </row>
    <row r="186" spans="1:37" ht="24" customHeight="1" x14ac:dyDescent="0.25">
      <c r="A186" s="70" t="s">
        <v>241</v>
      </c>
      <c r="B186" s="71" t="str">
        <f>'[2]Ф2 '!B186</f>
        <v>Реконструкция ВЛ-0,4 кВ  КТП № 12 ф. "Украинская"  с. Новопокровка</v>
      </c>
      <c r="C186" s="72" t="str">
        <f>'[2]Ф2 '!C186</f>
        <v>L_ДЭСК_054</v>
      </c>
      <c r="D186" s="73" t="s">
        <v>99</v>
      </c>
      <c r="E186" s="73">
        <f>'[2]Ф2 '!E186</f>
        <v>2026</v>
      </c>
      <c r="F186" s="73">
        <f>'[2]Ф2 '!F186</f>
        <v>2026</v>
      </c>
      <c r="G186" s="73">
        <v>2026</v>
      </c>
      <c r="H186" s="74">
        <f>'[2]Ф2 '!I186/1.2</f>
        <v>2.4777404021014524</v>
      </c>
      <c r="I186" s="74">
        <f>'[2]Ф2 '!K186/1.2</f>
        <v>2.4777404021014524</v>
      </c>
      <c r="J186" s="73" t="s">
        <v>47</v>
      </c>
      <c r="K186" s="93">
        <v>2.4777404021014537</v>
      </c>
      <c r="L186" s="93">
        <v>0.22083223500881924</v>
      </c>
      <c r="M186" s="93">
        <v>1.1766359717871617</v>
      </c>
      <c r="N186" s="93">
        <v>1.0802721953054724</v>
      </c>
      <c r="O186" s="74" t="s">
        <v>47</v>
      </c>
      <c r="P186" s="74">
        <f t="shared" si="54"/>
        <v>2.4777404021014533</v>
      </c>
      <c r="Q186" s="93">
        <v>0.22083223500881924</v>
      </c>
      <c r="R186" s="93">
        <v>1.1766359717871617</v>
      </c>
      <c r="S186" s="93">
        <v>1.0802721953054724</v>
      </c>
      <c r="T186" s="74">
        <v>0</v>
      </c>
      <c r="U186" s="73" t="s">
        <v>47</v>
      </c>
      <c r="V186" s="73" t="s">
        <v>47</v>
      </c>
      <c r="W186" s="73" t="s">
        <v>47</v>
      </c>
      <c r="X186" s="73" t="s">
        <v>47</v>
      </c>
      <c r="Y186" s="73" t="s">
        <v>47</v>
      </c>
      <c r="Z186" s="73" t="s">
        <v>47</v>
      </c>
      <c r="AA186" s="73" t="s">
        <v>47</v>
      </c>
      <c r="AB186" s="73" t="s">
        <v>47</v>
      </c>
      <c r="AC186" s="74">
        <f t="shared" si="50"/>
        <v>0</v>
      </c>
      <c r="AD186" s="74">
        <f t="shared" si="50"/>
        <v>0</v>
      </c>
      <c r="AE186" s="73">
        <f t="shared" si="51"/>
        <v>0</v>
      </c>
      <c r="AF186" s="74">
        <f t="shared" si="51"/>
        <v>0</v>
      </c>
      <c r="AG186" s="76">
        <f t="shared" si="52"/>
        <v>2.4777404021014524</v>
      </c>
      <c r="AH186" s="92">
        <f t="shared" si="52"/>
        <v>2.4777404021014524</v>
      </c>
      <c r="AI186" s="92">
        <f t="shared" si="53"/>
        <v>2.4777404021014524</v>
      </c>
      <c r="AJ186" s="92">
        <f t="shared" si="53"/>
        <v>2.4777404021014524</v>
      </c>
      <c r="AK186" s="75" t="str">
        <f>'[2]Ф2 '!CP186</f>
        <v>изменение состава имущества</v>
      </c>
    </row>
    <row r="187" spans="1:37" ht="30" x14ac:dyDescent="0.25">
      <c r="A187" s="65" t="s">
        <v>242</v>
      </c>
      <c r="B187" s="66" t="s">
        <v>243</v>
      </c>
      <c r="C187" s="53" t="s">
        <v>47</v>
      </c>
      <c r="D187" s="53" t="str">
        <f>[1]Ф2!D104</f>
        <v>нд</v>
      </c>
      <c r="E187" s="53" t="str">
        <f>[1]Ф2!E104</f>
        <v>нд</v>
      </c>
      <c r="F187" s="53" t="str">
        <f>[1]Ф2!F104</f>
        <v>нд</v>
      </c>
      <c r="G187" s="53" t="s">
        <v>47</v>
      </c>
      <c r="H187" s="53" t="s">
        <v>47</v>
      </c>
      <c r="I187" s="53" t="s">
        <v>47</v>
      </c>
      <c r="J187" s="53" t="s">
        <v>47</v>
      </c>
      <c r="K187" s="53" t="s">
        <v>47</v>
      </c>
      <c r="L187" s="53" t="s">
        <v>47</v>
      </c>
      <c r="M187" s="53" t="s">
        <v>47</v>
      </c>
      <c r="N187" s="53" t="s">
        <v>47</v>
      </c>
      <c r="O187" s="53" t="s">
        <v>47</v>
      </c>
      <c r="P187" s="53" t="s">
        <v>47</v>
      </c>
      <c r="Q187" s="53" t="s">
        <v>47</v>
      </c>
      <c r="R187" s="53" t="s">
        <v>47</v>
      </c>
      <c r="S187" s="53" t="s">
        <v>47</v>
      </c>
      <c r="T187" s="53" t="s">
        <v>47</v>
      </c>
      <c r="U187" s="53" t="s">
        <v>47</v>
      </c>
      <c r="V187" s="53" t="s">
        <v>47</v>
      </c>
      <c r="W187" s="53" t="s">
        <v>47</v>
      </c>
      <c r="X187" s="53" t="s">
        <v>47</v>
      </c>
      <c r="Y187" s="53" t="s">
        <v>47</v>
      </c>
      <c r="Z187" s="53" t="s">
        <v>47</v>
      </c>
      <c r="AA187" s="53" t="s">
        <v>47</v>
      </c>
      <c r="AB187" s="53" t="s">
        <v>47</v>
      </c>
      <c r="AC187" s="53" t="s">
        <v>47</v>
      </c>
      <c r="AD187" s="53" t="s">
        <v>47</v>
      </c>
      <c r="AE187" s="53" t="s">
        <v>47</v>
      </c>
      <c r="AF187" s="53" t="s">
        <v>47</v>
      </c>
      <c r="AG187" s="53" t="s">
        <v>47</v>
      </c>
      <c r="AH187" s="53" t="s">
        <v>47</v>
      </c>
      <c r="AI187" s="53" t="s">
        <v>47</v>
      </c>
      <c r="AJ187" s="53" t="s">
        <v>47</v>
      </c>
      <c r="AK187" s="53" t="s">
        <v>47</v>
      </c>
    </row>
    <row r="188" spans="1:37" ht="30" x14ac:dyDescent="0.25">
      <c r="A188" s="82" t="s">
        <v>244</v>
      </c>
      <c r="B188" s="83" t="s">
        <v>245</v>
      </c>
      <c r="C188" s="84" t="s">
        <v>47</v>
      </c>
      <c r="D188" s="84" t="str">
        <f>[1]Ф2!D105</f>
        <v>нд</v>
      </c>
      <c r="E188" s="84" t="str">
        <f>[1]Ф2!E105</f>
        <v>нд</v>
      </c>
      <c r="F188" s="84" t="str">
        <f>[1]Ф2!F105</f>
        <v>нд</v>
      </c>
      <c r="G188" s="84" t="str">
        <f>[1]Ф2!G105</f>
        <v>нд</v>
      </c>
      <c r="H188" s="84" t="str">
        <f>[1]Ф2!H105</f>
        <v>нд</v>
      </c>
      <c r="I188" s="84" t="str">
        <f>[1]Ф2!I105</f>
        <v>нд</v>
      </c>
      <c r="J188" s="84" t="str">
        <f>[1]Ф2!J105</f>
        <v>нд</v>
      </c>
      <c r="K188" s="84" t="str">
        <f>[1]Ф2!K105</f>
        <v>нд</v>
      </c>
      <c r="L188" s="84" t="str">
        <f>[1]Ф2!L105</f>
        <v>нд</v>
      </c>
      <c r="M188" s="84" t="str">
        <f>[1]Ф2!M105</f>
        <v>нд</v>
      </c>
      <c r="N188" s="84" t="str">
        <f>[1]Ф2!N105</f>
        <v>нд</v>
      </c>
      <c r="O188" s="84" t="str">
        <f>[1]Ф2!O105</f>
        <v>нд</v>
      </c>
      <c r="P188" s="84" t="str">
        <f>[1]Ф2!P105</f>
        <v>нд</v>
      </c>
      <c r="Q188" s="84" t="str">
        <f>[1]Ф2!Q105</f>
        <v>нд</v>
      </c>
      <c r="R188" s="84" t="str">
        <f>[1]Ф2!R105</f>
        <v>нд</v>
      </c>
      <c r="S188" s="84" t="str">
        <f>[1]Ф2!S105</f>
        <v>нд</v>
      </c>
      <c r="T188" s="84" t="str">
        <f>[1]Ф2!T105</f>
        <v>нд</v>
      </c>
      <c r="U188" s="84" t="str">
        <f>[1]Ф2!U105</f>
        <v>нд</v>
      </c>
      <c r="V188" s="84" t="str">
        <f>[1]Ф2!V105</f>
        <v>нд</v>
      </c>
      <c r="W188" s="84" t="str">
        <f>[1]Ф2!W105</f>
        <v>нд</v>
      </c>
      <c r="X188" s="84" t="str">
        <f>[1]Ф2!X105</f>
        <v>нд</v>
      </c>
      <c r="Y188" s="84" t="str">
        <f>[1]Ф2!Y105</f>
        <v>нд</v>
      </c>
      <c r="Z188" s="84" t="str">
        <f>[1]Ф2!Z105</f>
        <v>нд</v>
      </c>
      <c r="AA188" s="84" t="str">
        <f>[1]Ф2!AA105</f>
        <v>нд</v>
      </c>
      <c r="AB188" s="84" t="str">
        <f>[1]Ф2!AB105</f>
        <v>нд</v>
      </c>
      <c r="AC188" s="84" t="str">
        <f>[1]Ф2!AG105</f>
        <v>нд</v>
      </c>
      <c r="AD188" s="84" t="str">
        <f>[1]Ф2!AH105</f>
        <v>нд</v>
      </c>
      <c r="AE188" s="84" t="str">
        <f>[1]Ф2!AI105</f>
        <v>нд</v>
      </c>
      <c r="AF188" s="84" t="str">
        <f>[1]Ф2!AJ105</f>
        <v>нд</v>
      </c>
      <c r="AG188" s="84" t="str">
        <f>[1]Ф2!AK105</f>
        <v>нд</v>
      </c>
      <c r="AH188" s="84" t="str">
        <f>[1]Ф2!AL105</f>
        <v>нд</v>
      </c>
      <c r="AI188" s="84" t="str">
        <f>[1]Ф2!AM105</f>
        <v>нд</v>
      </c>
      <c r="AJ188" s="84" t="str">
        <f>[1]Ф2!AN105</f>
        <v>нд</v>
      </c>
      <c r="AK188" s="84" t="str">
        <f>[1]Ф2!AO105</f>
        <v>нд</v>
      </c>
    </row>
    <row r="189" spans="1:37" ht="30" x14ac:dyDescent="0.25">
      <c r="A189" s="87" t="s">
        <v>246</v>
      </c>
      <c r="B189" s="88" t="s">
        <v>247</v>
      </c>
      <c r="C189" s="89" t="s">
        <v>47</v>
      </c>
      <c r="D189" s="89" t="str">
        <f>[1]Ф2!D106</f>
        <v>нд</v>
      </c>
      <c r="E189" s="89" t="str">
        <f>[1]Ф2!E106</f>
        <v>нд</v>
      </c>
      <c r="F189" s="89" t="str">
        <f>[1]Ф2!F106</f>
        <v>нд</v>
      </c>
      <c r="G189" s="89" t="str">
        <f>[1]Ф2!G106</f>
        <v>нд</v>
      </c>
      <c r="H189" s="89" t="str">
        <f>[1]Ф2!H106</f>
        <v>нд</v>
      </c>
      <c r="I189" s="89" t="str">
        <f>[1]Ф2!I106</f>
        <v>нд</v>
      </c>
      <c r="J189" s="89" t="str">
        <f>[1]Ф2!J106</f>
        <v>нд</v>
      </c>
      <c r="K189" s="89" t="str">
        <f>[1]Ф2!K106</f>
        <v>нд</v>
      </c>
      <c r="L189" s="89" t="str">
        <f>[1]Ф2!L106</f>
        <v>нд</v>
      </c>
      <c r="M189" s="89" t="str">
        <f>[1]Ф2!M106</f>
        <v>нд</v>
      </c>
      <c r="N189" s="89" t="str">
        <f>[1]Ф2!N106</f>
        <v>нд</v>
      </c>
      <c r="O189" s="89" t="str">
        <f>[1]Ф2!O106</f>
        <v>нд</v>
      </c>
      <c r="P189" s="89" t="str">
        <f>[1]Ф2!P106</f>
        <v>нд</v>
      </c>
      <c r="Q189" s="89" t="str">
        <f>[1]Ф2!Q106</f>
        <v>нд</v>
      </c>
      <c r="R189" s="89" t="str">
        <f>[1]Ф2!R106</f>
        <v>нд</v>
      </c>
      <c r="S189" s="89" t="str">
        <f>[1]Ф2!S106</f>
        <v>нд</v>
      </c>
      <c r="T189" s="89" t="str">
        <f>[1]Ф2!T106</f>
        <v>нд</v>
      </c>
      <c r="U189" s="89" t="str">
        <f>[1]Ф2!U106</f>
        <v>нд</v>
      </c>
      <c r="V189" s="89" t="str">
        <f>[1]Ф2!V106</f>
        <v>нд</v>
      </c>
      <c r="W189" s="89" t="str">
        <f>[1]Ф2!W106</f>
        <v>нд</v>
      </c>
      <c r="X189" s="89" t="str">
        <f>[1]Ф2!X106</f>
        <v>нд</v>
      </c>
      <c r="Y189" s="89" t="str">
        <f>[1]Ф2!Y106</f>
        <v>нд</v>
      </c>
      <c r="Z189" s="89" t="str">
        <f>[1]Ф2!Z106</f>
        <v>нд</v>
      </c>
      <c r="AA189" s="89" t="str">
        <f>[1]Ф2!AA106</f>
        <v>нд</v>
      </c>
      <c r="AB189" s="89" t="str">
        <f>[1]Ф2!AB106</f>
        <v>нд</v>
      </c>
      <c r="AC189" s="89" t="str">
        <f>[1]Ф2!AG106</f>
        <v>нд</v>
      </c>
      <c r="AD189" s="89" t="str">
        <f>[1]Ф2!AH106</f>
        <v>нд</v>
      </c>
      <c r="AE189" s="89" t="str">
        <f>[1]Ф2!AI106</f>
        <v>нд</v>
      </c>
      <c r="AF189" s="89" t="str">
        <f>[1]Ф2!AJ106</f>
        <v>нд</v>
      </c>
      <c r="AG189" s="89" t="str">
        <f>[1]Ф2!AK106</f>
        <v>нд</v>
      </c>
      <c r="AH189" s="89" t="str">
        <f>[1]Ф2!AL106</f>
        <v>нд</v>
      </c>
      <c r="AI189" s="89" t="str">
        <f>[1]Ф2!AM106</f>
        <v>нд</v>
      </c>
      <c r="AJ189" s="89" t="str">
        <f>[1]Ф2!AN106</f>
        <v>нд</v>
      </c>
      <c r="AK189" s="89" t="str">
        <f>[1]Ф2!AO106</f>
        <v>нд</v>
      </c>
    </row>
    <row r="190" spans="1:37" ht="30" hidden="1" outlineLevel="1" x14ac:dyDescent="0.25">
      <c r="A190" s="65" t="s">
        <v>248</v>
      </c>
      <c r="B190" s="66" t="s">
        <v>249</v>
      </c>
      <c r="C190" s="53" t="s">
        <v>47</v>
      </c>
      <c r="D190" s="53" t="str">
        <f>[1]Ф2!D107</f>
        <v>нд</v>
      </c>
      <c r="E190" s="53" t="str">
        <f>[1]Ф2!E107</f>
        <v>нд</v>
      </c>
      <c r="F190" s="53" t="str">
        <f>[1]Ф2!F107</f>
        <v>нд</v>
      </c>
      <c r="G190" s="53" t="s">
        <v>47</v>
      </c>
      <c r="H190" s="53" t="s">
        <v>47</v>
      </c>
      <c r="I190" s="53" t="s">
        <v>47</v>
      </c>
      <c r="J190" s="53" t="s">
        <v>47</v>
      </c>
      <c r="K190" s="53" t="s">
        <v>47</v>
      </c>
      <c r="L190" s="53" t="s">
        <v>47</v>
      </c>
      <c r="M190" s="53" t="s">
        <v>47</v>
      </c>
      <c r="N190" s="53" t="s">
        <v>47</v>
      </c>
      <c r="O190" s="53" t="s">
        <v>47</v>
      </c>
      <c r="P190" s="53" t="s">
        <v>47</v>
      </c>
      <c r="Q190" s="53" t="s">
        <v>47</v>
      </c>
      <c r="R190" s="53" t="s">
        <v>47</v>
      </c>
      <c r="S190" s="53" t="s">
        <v>47</v>
      </c>
      <c r="T190" s="53" t="s">
        <v>47</v>
      </c>
      <c r="U190" s="53" t="s">
        <v>47</v>
      </c>
      <c r="V190" s="53" t="s">
        <v>47</v>
      </c>
      <c r="W190" s="53" t="s">
        <v>47</v>
      </c>
      <c r="X190" s="53" t="s">
        <v>47</v>
      </c>
      <c r="Y190" s="53" t="s">
        <v>47</v>
      </c>
      <c r="Z190" s="53" t="s">
        <v>47</v>
      </c>
      <c r="AA190" s="53" t="s">
        <v>47</v>
      </c>
      <c r="AB190" s="53" t="s">
        <v>47</v>
      </c>
      <c r="AC190" s="53" t="s">
        <v>47</v>
      </c>
      <c r="AD190" s="53" t="s">
        <v>47</v>
      </c>
      <c r="AE190" s="53" t="s">
        <v>47</v>
      </c>
      <c r="AF190" s="53" t="s">
        <v>47</v>
      </c>
      <c r="AG190" s="53" t="s">
        <v>47</v>
      </c>
      <c r="AH190" s="53" t="s">
        <v>47</v>
      </c>
      <c r="AI190" s="53" t="s">
        <v>47</v>
      </c>
      <c r="AJ190" s="53" t="s">
        <v>47</v>
      </c>
      <c r="AK190" s="53" t="s">
        <v>47</v>
      </c>
    </row>
    <row r="191" spans="1:37" hidden="1" outlineLevel="1" x14ac:dyDescent="0.25">
      <c r="A191" s="65" t="s">
        <v>250</v>
      </c>
      <c r="B191" s="66" t="s">
        <v>251</v>
      </c>
      <c r="C191" s="53" t="s">
        <v>47</v>
      </c>
      <c r="D191" s="53" t="str">
        <f>[1]Ф2!D108</f>
        <v>нд</v>
      </c>
      <c r="E191" s="53" t="str">
        <f>[1]Ф2!E108</f>
        <v>нд</v>
      </c>
      <c r="F191" s="53" t="str">
        <f>[1]Ф2!F108</f>
        <v>нд</v>
      </c>
      <c r="G191" s="53" t="s">
        <v>47</v>
      </c>
      <c r="H191" s="53" t="s">
        <v>47</v>
      </c>
      <c r="I191" s="53" t="s">
        <v>47</v>
      </c>
      <c r="J191" s="53" t="s">
        <v>47</v>
      </c>
      <c r="K191" s="53" t="s">
        <v>47</v>
      </c>
      <c r="L191" s="53" t="s">
        <v>47</v>
      </c>
      <c r="M191" s="53" t="s">
        <v>47</v>
      </c>
      <c r="N191" s="53" t="s">
        <v>47</v>
      </c>
      <c r="O191" s="53" t="s">
        <v>47</v>
      </c>
      <c r="P191" s="53" t="s">
        <v>47</v>
      </c>
      <c r="Q191" s="53" t="s">
        <v>47</v>
      </c>
      <c r="R191" s="53" t="s">
        <v>47</v>
      </c>
      <c r="S191" s="53" t="s">
        <v>47</v>
      </c>
      <c r="T191" s="53" t="s">
        <v>47</v>
      </c>
      <c r="U191" s="53" t="s">
        <v>47</v>
      </c>
      <c r="V191" s="53" t="s">
        <v>47</v>
      </c>
      <c r="W191" s="53" t="s">
        <v>47</v>
      </c>
      <c r="X191" s="53" t="s">
        <v>47</v>
      </c>
      <c r="Y191" s="53" t="s">
        <v>47</v>
      </c>
      <c r="Z191" s="53" t="s">
        <v>47</v>
      </c>
      <c r="AA191" s="53" t="s">
        <v>47</v>
      </c>
      <c r="AB191" s="53" t="s">
        <v>47</v>
      </c>
      <c r="AC191" s="53" t="s">
        <v>47</v>
      </c>
      <c r="AD191" s="53" t="s">
        <v>47</v>
      </c>
      <c r="AE191" s="53" t="s">
        <v>47</v>
      </c>
      <c r="AF191" s="53" t="s">
        <v>47</v>
      </c>
      <c r="AG191" s="53" t="s">
        <v>47</v>
      </c>
      <c r="AH191" s="53" t="s">
        <v>47</v>
      </c>
      <c r="AI191" s="53" t="s">
        <v>47</v>
      </c>
      <c r="AJ191" s="53" t="s">
        <v>47</v>
      </c>
      <c r="AK191" s="53" t="s">
        <v>47</v>
      </c>
    </row>
    <row r="192" spans="1:37" ht="30" hidden="1" outlineLevel="1" x14ac:dyDescent="0.25">
      <c r="A192" s="65" t="s">
        <v>252</v>
      </c>
      <c r="B192" s="66" t="s">
        <v>253</v>
      </c>
      <c r="C192" s="53" t="s">
        <v>47</v>
      </c>
      <c r="D192" s="53" t="str">
        <f>[1]Ф2!D109</f>
        <v>нд</v>
      </c>
      <c r="E192" s="53" t="str">
        <f>[1]Ф2!E109</f>
        <v>нд</v>
      </c>
      <c r="F192" s="53" t="str">
        <f>[1]Ф2!F109</f>
        <v>нд</v>
      </c>
      <c r="G192" s="53" t="s">
        <v>47</v>
      </c>
      <c r="H192" s="53" t="s">
        <v>47</v>
      </c>
      <c r="I192" s="53" t="s">
        <v>47</v>
      </c>
      <c r="J192" s="53" t="s">
        <v>47</v>
      </c>
      <c r="K192" s="53" t="s">
        <v>47</v>
      </c>
      <c r="L192" s="53" t="s">
        <v>47</v>
      </c>
      <c r="M192" s="53" t="s">
        <v>47</v>
      </c>
      <c r="N192" s="53" t="s">
        <v>47</v>
      </c>
      <c r="O192" s="53" t="s">
        <v>47</v>
      </c>
      <c r="P192" s="53" t="s">
        <v>47</v>
      </c>
      <c r="Q192" s="53" t="s">
        <v>47</v>
      </c>
      <c r="R192" s="53" t="s">
        <v>47</v>
      </c>
      <c r="S192" s="53" t="s">
        <v>47</v>
      </c>
      <c r="T192" s="53" t="s">
        <v>47</v>
      </c>
      <c r="U192" s="53" t="s">
        <v>47</v>
      </c>
      <c r="V192" s="53" t="s">
        <v>47</v>
      </c>
      <c r="W192" s="53" t="s">
        <v>47</v>
      </c>
      <c r="X192" s="53" t="s">
        <v>47</v>
      </c>
      <c r="Y192" s="53" t="s">
        <v>47</v>
      </c>
      <c r="Z192" s="53" t="s">
        <v>47</v>
      </c>
      <c r="AA192" s="53" t="s">
        <v>47</v>
      </c>
      <c r="AB192" s="53" t="s">
        <v>47</v>
      </c>
      <c r="AC192" s="53" t="s">
        <v>47</v>
      </c>
      <c r="AD192" s="53" t="s">
        <v>47</v>
      </c>
      <c r="AE192" s="53" t="s">
        <v>47</v>
      </c>
      <c r="AF192" s="53" t="s">
        <v>47</v>
      </c>
      <c r="AG192" s="53" t="s">
        <v>47</v>
      </c>
      <c r="AH192" s="53" t="s">
        <v>47</v>
      </c>
      <c r="AI192" s="53" t="s">
        <v>47</v>
      </c>
      <c r="AJ192" s="53" t="s">
        <v>47</v>
      </c>
      <c r="AK192" s="53" t="s">
        <v>47</v>
      </c>
    </row>
    <row r="193" spans="1:37" ht="30" hidden="1" outlineLevel="1" x14ac:dyDescent="0.25">
      <c r="A193" s="65" t="s">
        <v>254</v>
      </c>
      <c r="B193" s="66" t="s">
        <v>255</v>
      </c>
      <c r="C193" s="53" t="s">
        <v>47</v>
      </c>
      <c r="D193" s="53" t="str">
        <f>[1]Ф2!D110</f>
        <v>нд</v>
      </c>
      <c r="E193" s="53" t="str">
        <f>[1]Ф2!E110</f>
        <v>нд</v>
      </c>
      <c r="F193" s="53" t="str">
        <f>[1]Ф2!F110</f>
        <v>нд</v>
      </c>
      <c r="G193" s="53" t="s">
        <v>47</v>
      </c>
      <c r="H193" s="53" t="s">
        <v>47</v>
      </c>
      <c r="I193" s="53" t="s">
        <v>47</v>
      </c>
      <c r="J193" s="53" t="s">
        <v>47</v>
      </c>
      <c r="K193" s="53" t="s">
        <v>47</v>
      </c>
      <c r="L193" s="53" t="s">
        <v>47</v>
      </c>
      <c r="M193" s="53" t="s">
        <v>47</v>
      </c>
      <c r="N193" s="53" t="s">
        <v>47</v>
      </c>
      <c r="O193" s="53" t="s">
        <v>47</v>
      </c>
      <c r="P193" s="53" t="s">
        <v>47</v>
      </c>
      <c r="Q193" s="53" t="s">
        <v>47</v>
      </c>
      <c r="R193" s="53" t="s">
        <v>47</v>
      </c>
      <c r="S193" s="53" t="s">
        <v>47</v>
      </c>
      <c r="T193" s="53" t="s">
        <v>47</v>
      </c>
      <c r="U193" s="53" t="s">
        <v>47</v>
      </c>
      <c r="V193" s="53" t="s">
        <v>47</v>
      </c>
      <c r="W193" s="53" t="s">
        <v>47</v>
      </c>
      <c r="X193" s="53" t="s">
        <v>47</v>
      </c>
      <c r="Y193" s="53" t="s">
        <v>47</v>
      </c>
      <c r="Z193" s="53" t="s">
        <v>47</v>
      </c>
      <c r="AA193" s="53" t="s">
        <v>47</v>
      </c>
      <c r="AB193" s="53" t="s">
        <v>47</v>
      </c>
      <c r="AC193" s="53" t="s">
        <v>47</v>
      </c>
      <c r="AD193" s="53" t="s">
        <v>47</v>
      </c>
      <c r="AE193" s="53" t="s">
        <v>47</v>
      </c>
      <c r="AF193" s="53" t="s">
        <v>47</v>
      </c>
      <c r="AG193" s="53" t="s">
        <v>47</v>
      </c>
      <c r="AH193" s="53" t="s">
        <v>47</v>
      </c>
      <c r="AI193" s="53" t="s">
        <v>47</v>
      </c>
      <c r="AJ193" s="53" t="s">
        <v>47</v>
      </c>
      <c r="AK193" s="53" t="s">
        <v>47</v>
      </c>
    </row>
    <row r="194" spans="1:37" ht="30" hidden="1" outlineLevel="1" x14ac:dyDescent="0.25">
      <c r="A194" s="65" t="s">
        <v>256</v>
      </c>
      <c r="B194" s="66" t="s">
        <v>257</v>
      </c>
      <c r="C194" s="53" t="s">
        <v>47</v>
      </c>
      <c r="D194" s="53" t="str">
        <f>[1]Ф2!D111</f>
        <v>нд</v>
      </c>
      <c r="E194" s="53" t="str">
        <f>[1]Ф2!E111</f>
        <v>нд</v>
      </c>
      <c r="F194" s="53" t="str">
        <f>[1]Ф2!F111</f>
        <v>нд</v>
      </c>
      <c r="G194" s="53" t="s">
        <v>47</v>
      </c>
      <c r="H194" s="53" t="s">
        <v>47</v>
      </c>
      <c r="I194" s="53" t="s">
        <v>47</v>
      </c>
      <c r="J194" s="53" t="s">
        <v>47</v>
      </c>
      <c r="K194" s="53" t="s">
        <v>47</v>
      </c>
      <c r="L194" s="53" t="s">
        <v>47</v>
      </c>
      <c r="M194" s="53" t="s">
        <v>47</v>
      </c>
      <c r="N194" s="53" t="s">
        <v>47</v>
      </c>
      <c r="O194" s="53" t="s">
        <v>47</v>
      </c>
      <c r="P194" s="53" t="s">
        <v>47</v>
      </c>
      <c r="Q194" s="53" t="s">
        <v>47</v>
      </c>
      <c r="R194" s="53" t="s">
        <v>47</v>
      </c>
      <c r="S194" s="53" t="s">
        <v>47</v>
      </c>
      <c r="T194" s="53" t="s">
        <v>47</v>
      </c>
      <c r="U194" s="53" t="s">
        <v>47</v>
      </c>
      <c r="V194" s="53" t="s">
        <v>47</v>
      </c>
      <c r="W194" s="53" t="s">
        <v>47</v>
      </c>
      <c r="X194" s="53" t="s">
        <v>47</v>
      </c>
      <c r="Y194" s="53" t="s">
        <v>47</v>
      </c>
      <c r="Z194" s="53" t="s">
        <v>47</v>
      </c>
      <c r="AA194" s="53" t="s">
        <v>47</v>
      </c>
      <c r="AB194" s="53" t="s">
        <v>47</v>
      </c>
      <c r="AC194" s="53" t="s">
        <v>47</v>
      </c>
      <c r="AD194" s="53" t="s">
        <v>47</v>
      </c>
      <c r="AE194" s="53" t="s">
        <v>47</v>
      </c>
      <c r="AF194" s="53" t="s">
        <v>47</v>
      </c>
      <c r="AG194" s="53" t="s">
        <v>47</v>
      </c>
      <c r="AH194" s="53" t="s">
        <v>47</v>
      </c>
      <c r="AI194" s="53" t="s">
        <v>47</v>
      </c>
      <c r="AJ194" s="53" t="s">
        <v>47</v>
      </c>
      <c r="AK194" s="53" t="s">
        <v>47</v>
      </c>
    </row>
    <row r="195" spans="1:37" ht="30" hidden="1" outlineLevel="1" x14ac:dyDescent="0.25">
      <c r="A195" s="65" t="s">
        <v>258</v>
      </c>
      <c r="B195" s="66" t="s">
        <v>259</v>
      </c>
      <c r="C195" s="53" t="s">
        <v>47</v>
      </c>
      <c r="D195" s="53" t="str">
        <f>[1]Ф2!D112</f>
        <v>нд</v>
      </c>
      <c r="E195" s="53" t="str">
        <f>[1]Ф2!E112</f>
        <v>нд</v>
      </c>
      <c r="F195" s="53" t="str">
        <f>[1]Ф2!F112</f>
        <v>нд</v>
      </c>
      <c r="G195" s="53" t="s">
        <v>47</v>
      </c>
      <c r="H195" s="53" t="s">
        <v>47</v>
      </c>
      <c r="I195" s="53" t="s">
        <v>47</v>
      </c>
      <c r="J195" s="53" t="s">
        <v>47</v>
      </c>
      <c r="K195" s="53" t="s">
        <v>47</v>
      </c>
      <c r="L195" s="53" t="s">
        <v>47</v>
      </c>
      <c r="M195" s="53" t="s">
        <v>47</v>
      </c>
      <c r="N195" s="53" t="s">
        <v>47</v>
      </c>
      <c r="O195" s="53" t="s">
        <v>47</v>
      </c>
      <c r="P195" s="53" t="s">
        <v>47</v>
      </c>
      <c r="Q195" s="53" t="s">
        <v>47</v>
      </c>
      <c r="R195" s="53" t="s">
        <v>47</v>
      </c>
      <c r="S195" s="53" t="s">
        <v>47</v>
      </c>
      <c r="T195" s="53" t="s">
        <v>47</v>
      </c>
      <c r="U195" s="53" t="s">
        <v>47</v>
      </c>
      <c r="V195" s="53" t="s">
        <v>47</v>
      </c>
      <c r="W195" s="53" t="s">
        <v>47</v>
      </c>
      <c r="X195" s="53" t="s">
        <v>47</v>
      </c>
      <c r="Y195" s="53" t="s">
        <v>47</v>
      </c>
      <c r="Z195" s="53" t="s">
        <v>47</v>
      </c>
      <c r="AA195" s="53" t="s">
        <v>47</v>
      </c>
      <c r="AB195" s="53" t="s">
        <v>47</v>
      </c>
      <c r="AC195" s="53" t="s">
        <v>47</v>
      </c>
      <c r="AD195" s="53" t="s">
        <v>47</v>
      </c>
      <c r="AE195" s="53" t="s">
        <v>47</v>
      </c>
      <c r="AF195" s="53" t="s">
        <v>47</v>
      </c>
      <c r="AG195" s="53" t="s">
        <v>47</v>
      </c>
      <c r="AH195" s="53" t="s">
        <v>47</v>
      </c>
      <c r="AI195" s="53" t="s">
        <v>47</v>
      </c>
      <c r="AJ195" s="53" t="s">
        <v>47</v>
      </c>
      <c r="AK195" s="53" t="s">
        <v>47</v>
      </c>
    </row>
    <row r="196" spans="1:37" ht="30" hidden="1" outlineLevel="1" x14ac:dyDescent="0.25">
      <c r="A196" s="65" t="s">
        <v>260</v>
      </c>
      <c r="B196" s="66" t="s">
        <v>261</v>
      </c>
      <c r="C196" s="53" t="s">
        <v>47</v>
      </c>
      <c r="D196" s="53" t="str">
        <f>[1]Ф2!D113</f>
        <v>нд</v>
      </c>
      <c r="E196" s="53" t="str">
        <f>[1]Ф2!E113</f>
        <v>нд</v>
      </c>
      <c r="F196" s="53" t="str">
        <f>[1]Ф2!F113</f>
        <v>нд</v>
      </c>
      <c r="G196" s="53" t="s">
        <v>47</v>
      </c>
      <c r="H196" s="53" t="s">
        <v>47</v>
      </c>
      <c r="I196" s="53" t="s">
        <v>47</v>
      </c>
      <c r="J196" s="53" t="s">
        <v>47</v>
      </c>
      <c r="K196" s="53" t="s">
        <v>47</v>
      </c>
      <c r="L196" s="53" t="s">
        <v>47</v>
      </c>
      <c r="M196" s="53" t="s">
        <v>47</v>
      </c>
      <c r="N196" s="53" t="s">
        <v>47</v>
      </c>
      <c r="O196" s="53" t="s">
        <v>47</v>
      </c>
      <c r="P196" s="53" t="s">
        <v>47</v>
      </c>
      <c r="Q196" s="53" t="s">
        <v>47</v>
      </c>
      <c r="R196" s="53" t="s">
        <v>47</v>
      </c>
      <c r="S196" s="53" t="s">
        <v>47</v>
      </c>
      <c r="T196" s="53" t="s">
        <v>47</v>
      </c>
      <c r="U196" s="53" t="s">
        <v>47</v>
      </c>
      <c r="V196" s="53" t="s">
        <v>47</v>
      </c>
      <c r="W196" s="53" t="s">
        <v>47</v>
      </c>
      <c r="X196" s="53" t="s">
        <v>47</v>
      </c>
      <c r="Y196" s="53" t="s">
        <v>47</v>
      </c>
      <c r="Z196" s="53" t="s">
        <v>47</v>
      </c>
      <c r="AA196" s="53" t="s">
        <v>47</v>
      </c>
      <c r="AB196" s="53" t="s">
        <v>47</v>
      </c>
      <c r="AC196" s="53" t="s">
        <v>47</v>
      </c>
      <c r="AD196" s="53" t="s">
        <v>47</v>
      </c>
      <c r="AE196" s="53" t="s">
        <v>47</v>
      </c>
      <c r="AF196" s="53" t="s">
        <v>47</v>
      </c>
      <c r="AG196" s="53" t="s">
        <v>47</v>
      </c>
      <c r="AH196" s="53" t="s">
        <v>47</v>
      </c>
      <c r="AI196" s="53" t="s">
        <v>47</v>
      </c>
      <c r="AJ196" s="53" t="s">
        <v>47</v>
      </c>
      <c r="AK196" s="53" t="s">
        <v>47</v>
      </c>
    </row>
    <row r="197" spans="1:37" ht="30" collapsed="1" x14ac:dyDescent="0.25">
      <c r="A197" s="65" t="s">
        <v>262</v>
      </c>
      <c r="B197" s="66" t="s">
        <v>263</v>
      </c>
      <c r="C197" s="53" t="s">
        <v>47</v>
      </c>
      <c r="D197" s="53" t="str">
        <f>[1]Ф2!D114</f>
        <v>нд</v>
      </c>
      <c r="E197" s="53" t="str">
        <f>[1]Ф2!E114</f>
        <v>нд</v>
      </c>
      <c r="F197" s="53" t="str">
        <f>[1]Ф2!F114</f>
        <v>нд</v>
      </c>
      <c r="G197" s="53" t="s">
        <v>47</v>
      </c>
      <c r="H197" s="53" t="s">
        <v>47</v>
      </c>
      <c r="I197" s="53" t="s">
        <v>47</v>
      </c>
      <c r="J197" s="53" t="s">
        <v>47</v>
      </c>
      <c r="K197" s="53" t="s">
        <v>47</v>
      </c>
      <c r="L197" s="53" t="s">
        <v>47</v>
      </c>
      <c r="M197" s="53" t="s">
        <v>47</v>
      </c>
      <c r="N197" s="53" t="s">
        <v>47</v>
      </c>
      <c r="O197" s="53" t="s">
        <v>47</v>
      </c>
      <c r="P197" s="53" t="s">
        <v>47</v>
      </c>
      <c r="Q197" s="53" t="s">
        <v>47</v>
      </c>
      <c r="R197" s="53" t="s">
        <v>47</v>
      </c>
      <c r="S197" s="53" t="s">
        <v>47</v>
      </c>
      <c r="T197" s="53" t="s">
        <v>47</v>
      </c>
      <c r="U197" s="53" t="s">
        <v>47</v>
      </c>
      <c r="V197" s="53" t="s">
        <v>47</v>
      </c>
      <c r="W197" s="53" t="s">
        <v>47</v>
      </c>
      <c r="X197" s="53" t="s">
        <v>47</v>
      </c>
      <c r="Y197" s="53" t="s">
        <v>47</v>
      </c>
      <c r="Z197" s="53" t="s">
        <v>47</v>
      </c>
      <c r="AA197" s="53" t="s">
        <v>47</v>
      </c>
      <c r="AB197" s="53" t="s">
        <v>47</v>
      </c>
      <c r="AC197" s="53" t="s">
        <v>47</v>
      </c>
      <c r="AD197" s="53" t="s">
        <v>47</v>
      </c>
      <c r="AE197" s="53" t="s">
        <v>47</v>
      </c>
      <c r="AF197" s="53" t="s">
        <v>47</v>
      </c>
      <c r="AG197" s="53" t="s">
        <v>47</v>
      </c>
      <c r="AH197" s="53" t="s">
        <v>47</v>
      </c>
      <c r="AI197" s="53" t="s">
        <v>47</v>
      </c>
      <c r="AJ197" s="53" t="s">
        <v>47</v>
      </c>
      <c r="AK197" s="53" t="s">
        <v>47</v>
      </c>
    </row>
    <row r="198" spans="1:37" outlineLevel="1" x14ac:dyDescent="0.25">
      <c r="A198" s="65" t="s">
        <v>264</v>
      </c>
      <c r="B198" s="66" t="s">
        <v>265</v>
      </c>
      <c r="C198" s="53" t="s">
        <v>47</v>
      </c>
      <c r="D198" s="53" t="str">
        <f>[1]Ф2!D115</f>
        <v>нд</v>
      </c>
      <c r="E198" s="53" t="str">
        <f>[1]Ф2!E115</f>
        <v>нд</v>
      </c>
      <c r="F198" s="53" t="str">
        <f>[1]Ф2!F115</f>
        <v>нд</v>
      </c>
      <c r="G198" s="53" t="s">
        <v>47</v>
      </c>
      <c r="H198" s="53" t="s">
        <v>47</v>
      </c>
      <c r="I198" s="53" t="s">
        <v>47</v>
      </c>
      <c r="J198" s="53" t="s">
        <v>47</v>
      </c>
      <c r="K198" s="53" t="s">
        <v>47</v>
      </c>
      <c r="L198" s="53" t="s">
        <v>47</v>
      </c>
      <c r="M198" s="53" t="s">
        <v>47</v>
      </c>
      <c r="N198" s="53" t="s">
        <v>47</v>
      </c>
      <c r="O198" s="53" t="s">
        <v>47</v>
      </c>
      <c r="P198" s="53" t="s">
        <v>47</v>
      </c>
      <c r="Q198" s="53" t="s">
        <v>47</v>
      </c>
      <c r="R198" s="53" t="s">
        <v>47</v>
      </c>
      <c r="S198" s="53" t="s">
        <v>47</v>
      </c>
      <c r="T198" s="53" t="s">
        <v>47</v>
      </c>
      <c r="U198" s="53" t="s">
        <v>47</v>
      </c>
      <c r="V198" s="53" t="s">
        <v>47</v>
      </c>
      <c r="W198" s="53" t="s">
        <v>47</v>
      </c>
      <c r="X198" s="53" t="s">
        <v>47</v>
      </c>
      <c r="Y198" s="53" t="s">
        <v>47</v>
      </c>
      <c r="Z198" s="53" t="s">
        <v>47</v>
      </c>
      <c r="AA198" s="53" t="s">
        <v>47</v>
      </c>
      <c r="AB198" s="53" t="s">
        <v>47</v>
      </c>
      <c r="AC198" s="53" t="s">
        <v>47</v>
      </c>
      <c r="AD198" s="53" t="s">
        <v>47</v>
      </c>
      <c r="AE198" s="53" t="s">
        <v>47</v>
      </c>
      <c r="AF198" s="53" t="s">
        <v>47</v>
      </c>
      <c r="AG198" s="53" t="s">
        <v>47</v>
      </c>
      <c r="AH198" s="53" t="s">
        <v>47</v>
      </c>
      <c r="AI198" s="53" t="s">
        <v>47</v>
      </c>
      <c r="AJ198" s="53" t="s">
        <v>47</v>
      </c>
      <c r="AK198" s="53" t="s">
        <v>47</v>
      </c>
    </row>
    <row r="199" spans="1:37" ht="30" outlineLevel="1" x14ac:dyDescent="0.25">
      <c r="A199" s="65" t="s">
        <v>266</v>
      </c>
      <c r="B199" s="66" t="s">
        <v>267</v>
      </c>
      <c r="C199" s="53" t="s">
        <v>47</v>
      </c>
      <c r="D199" s="53" t="str">
        <f>[1]Ф2!D116</f>
        <v>нд</v>
      </c>
      <c r="E199" s="53" t="str">
        <f>[1]Ф2!E116</f>
        <v>нд</v>
      </c>
      <c r="F199" s="53" t="str">
        <f>[1]Ф2!F116</f>
        <v>нд</v>
      </c>
      <c r="G199" s="53" t="s">
        <v>47</v>
      </c>
      <c r="H199" s="54">
        <f>H200</f>
        <v>0</v>
      </c>
      <c r="I199" s="54">
        <f>I200</f>
        <v>6.5105000000000004</v>
      </c>
      <c r="J199" s="53" t="s">
        <v>47</v>
      </c>
      <c r="K199" s="54">
        <f t="shared" ref="K199:AJ199" si="55">K200</f>
        <v>0</v>
      </c>
      <c r="L199" s="54">
        <f t="shared" si="55"/>
        <v>0</v>
      </c>
      <c r="M199" s="54">
        <f t="shared" si="55"/>
        <v>0</v>
      </c>
      <c r="N199" s="54">
        <f t="shared" si="55"/>
        <v>0</v>
      </c>
      <c r="O199" s="54" t="str">
        <f t="shared" si="55"/>
        <v>нд</v>
      </c>
      <c r="P199" s="54">
        <f t="shared" si="55"/>
        <v>6.5105000000000004</v>
      </c>
      <c r="Q199" s="54">
        <f t="shared" si="55"/>
        <v>0</v>
      </c>
      <c r="R199" s="54">
        <f t="shared" si="55"/>
        <v>6.5105000000000004</v>
      </c>
      <c r="S199" s="54">
        <f t="shared" si="55"/>
        <v>0</v>
      </c>
      <c r="T199" s="54">
        <f t="shared" si="55"/>
        <v>0</v>
      </c>
      <c r="U199" s="54" t="str">
        <f t="shared" si="55"/>
        <v>нд</v>
      </c>
      <c r="V199" s="54" t="str">
        <f t="shared" si="55"/>
        <v>нд</v>
      </c>
      <c r="W199" s="54" t="str">
        <f t="shared" si="55"/>
        <v>нд</v>
      </c>
      <c r="X199" s="54" t="str">
        <f t="shared" si="55"/>
        <v>нд</v>
      </c>
      <c r="Y199" s="54" t="str">
        <f t="shared" si="55"/>
        <v>нд</v>
      </c>
      <c r="Z199" s="54" t="str">
        <f t="shared" si="55"/>
        <v>нд</v>
      </c>
      <c r="AA199" s="54" t="str">
        <f t="shared" si="55"/>
        <v>нд</v>
      </c>
      <c r="AB199" s="54" t="str">
        <f t="shared" si="55"/>
        <v>нд</v>
      </c>
      <c r="AC199" s="54">
        <f t="shared" si="55"/>
        <v>0</v>
      </c>
      <c r="AD199" s="54">
        <f t="shared" si="55"/>
        <v>0</v>
      </c>
      <c r="AE199" s="54">
        <f t="shared" si="55"/>
        <v>0</v>
      </c>
      <c r="AF199" s="54">
        <f t="shared" si="55"/>
        <v>6.5105000000000004</v>
      </c>
      <c r="AG199" s="54">
        <f t="shared" si="55"/>
        <v>0</v>
      </c>
      <c r="AH199" s="54">
        <f t="shared" si="55"/>
        <v>0</v>
      </c>
      <c r="AI199" s="54">
        <f t="shared" si="55"/>
        <v>0</v>
      </c>
      <c r="AJ199" s="54">
        <f t="shared" si="55"/>
        <v>6.5105000000000004</v>
      </c>
      <c r="AK199" s="53" t="s">
        <v>47</v>
      </c>
    </row>
    <row r="200" spans="1:37" ht="78.75" customHeight="1" outlineLevel="1" x14ac:dyDescent="0.25">
      <c r="A200" s="70" t="s">
        <v>268</v>
      </c>
      <c r="B200" s="71" t="str">
        <f>'[2]Ф2 '!B200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00" s="72" t="str">
        <f>'[2]Ф2 '!C200</f>
        <v>Р_ДЭСК_056</v>
      </c>
      <c r="D200" s="73" t="s">
        <v>99</v>
      </c>
      <c r="E200" s="73">
        <f>'[2]Ф2 '!E200</f>
        <v>2025</v>
      </c>
      <c r="F200" s="73" t="str">
        <f>'[2]Ф2 '!F200</f>
        <v>нд</v>
      </c>
      <c r="G200" s="73">
        <v>2025</v>
      </c>
      <c r="H200" s="74">
        <f>'[2]Ф2 '!I200/1.2</f>
        <v>0</v>
      </c>
      <c r="I200" s="74">
        <f>'[2]Ф2 '!K200/1.2</f>
        <v>6.5105000000000004</v>
      </c>
      <c r="J200" s="73" t="s">
        <v>47</v>
      </c>
      <c r="K200" s="74">
        <v>0</v>
      </c>
      <c r="L200" s="74">
        <v>0</v>
      </c>
      <c r="M200" s="74">
        <v>0</v>
      </c>
      <c r="N200" s="74">
        <v>0</v>
      </c>
      <c r="O200" s="74" t="s">
        <v>47</v>
      </c>
      <c r="P200" s="74">
        <f t="shared" ref="P200" si="56">SUM(Q200:T200)</f>
        <v>6.5105000000000004</v>
      </c>
      <c r="Q200" s="74">
        <v>0</v>
      </c>
      <c r="R200" s="74">
        <f>I200</f>
        <v>6.5105000000000004</v>
      </c>
      <c r="S200" s="74">
        <v>0</v>
      </c>
      <c r="T200" s="74">
        <v>0</v>
      </c>
      <c r="U200" s="73" t="s">
        <v>47</v>
      </c>
      <c r="V200" s="73" t="s">
        <v>47</v>
      </c>
      <c r="W200" s="73" t="s">
        <v>47</v>
      </c>
      <c r="X200" s="73" t="s">
        <v>47</v>
      </c>
      <c r="Y200" s="73" t="s">
        <v>47</v>
      </c>
      <c r="Z200" s="73" t="s">
        <v>47</v>
      </c>
      <c r="AA200" s="73" t="s">
        <v>47</v>
      </c>
      <c r="AB200" s="73" t="s">
        <v>47</v>
      </c>
      <c r="AC200" s="74">
        <f t="shared" ref="AC200:AD200" si="57">IF(F200=2024,H200,0)</f>
        <v>0</v>
      </c>
      <c r="AD200" s="74">
        <f t="shared" si="57"/>
        <v>0</v>
      </c>
      <c r="AE200" s="73">
        <f t="shared" ref="AE200:AF200" si="58">IF(F200=2025,H200,0)</f>
        <v>0</v>
      </c>
      <c r="AF200" s="74">
        <f t="shared" si="58"/>
        <v>6.5105000000000004</v>
      </c>
      <c r="AG200" s="76">
        <f t="shared" ref="AG200:AH200" si="59">IF(F200=2026,H200,0)</f>
        <v>0</v>
      </c>
      <c r="AH200" s="92">
        <f t="shared" si="59"/>
        <v>0</v>
      </c>
      <c r="AI200" s="92">
        <f t="shared" ref="AI200:AJ200" si="60">AC200+AE200+AG200</f>
        <v>0</v>
      </c>
      <c r="AJ200" s="92">
        <f t="shared" si="60"/>
        <v>6.5105000000000004</v>
      </c>
      <c r="AK200" s="75" t="str">
        <f>'[2]Ф2 '!CP200</f>
        <v>изменение состава имущества</v>
      </c>
    </row>
    <row r="201" spans="1:37" ht="45" x14ac:dyDescent="0.25">
      <c r="A201" s="65" t="s">
        <v>269</v>
      </c>
      <c r="B201" s="66" t="s">
        <v>270</v>
      </c>
      <c r="C201" s="53" t="s">
        <v>47</v>
      </c>
      <c r="D201" s="53" t="str">
        <f>[1]Ф2!D117</f>
        <v>нд</v>
      </c>
      <c r="E201" s="53" t="str">
        <f>[1]Ф2!E117</f>
        <v>нд</v>
      </c>
      <c r="F201" s="53" t="str">
        <f>[1]Ф2!F117</f>
        <v>нд</v>
      </c>
      <c r="G201" s="53" t="s">
        <v>47</v>
      </c>
      <c r="H201" s="53" t="s">
        <v>47</v>
      </c>
      <c r="I201" s="53" t="s">
        <v>47</v>
      </c>
      <c r="J201" s="53" t="s">
        <v>47</v>
      </c>
      <c r="K201" s="53" t="s">
        <v>47</v>
      </c>
      <c r="L201" s="53" t="s">
        <v>47</v>
      </c>
      <c r="M201" s="53" t="s">
        <v>47</v>
      </c>
      <c r="N201" s="53" t="s">
        <v>47</v>
      </c>
      <c r="O201" s="53" t="s">
        <v>47</v>
      </c>
      <c r="P201" s="53" t="s">
        <v>47</v>
      </c>
      <c r="Q201" s="53" t="s">
        <v>47</v>
      </c>
      <c r="R201" s="53" t="s">
        <v>47</v>
      </c>
      <c r="S201" s="53" t="s">
        <v>47</v>
      </c>
      <c r="T201" s="53" t="s">
        <v>47</v>
      </c>
      <c r="U201" s="53" t="s">
        <v>47</v>
      </c>
      <c r="V201" s="53" t="s">
        <v>47</v>
      </c>
      <c r="W201" s="53" t="s">
        <v>47</v>
      </c>
      <c r="X201" s="53" t="s">
        <v>47</v>
      </c>
      <c r="Y201" s="53" t="s">
        <v>47</v>
      </c>
      <c r="Z201" s="53" t="s">
        <v>47</v>
      </c>
      <c r="AA201" s="53" t="s">
        <v>47</v>
      </c>
      <c r="AB201" s="53" t="s">
        <v>47</v>
      </c>
      <c r="AC201" s="53" t="s">
        <v>47</v>
      </c>
      <c r="AD201" s="53" t="s">
        <v>47</v>
      </c>
      <c r="AE201" s="53" t="s">
        <v>47</v>
      </c>
      <c r="AF201" s="53" t="s">
        <v>47</v>
      </c>
      <c r="AG201" s="53" t="s">
        <v>47</v>
      </c>
      <c r="AH201" s="53" t="s">
        <v>47</v>
      </c>
      <c r="AI201" s="53" t="s">
        <v>47</v>
      </c>
      <c r="AJ201" s="53" t="s">
        <v>47</v>
      </c>
      <c r="AK201" s="53" t="s">
        <v>47</v>
      </c>
    </row>
    <row r="202" spans="1:37" ht="30" hidden="1" outlineLevel="1" x14ac:dyDescent="0.25">
      <c r="A202" s="65" t="s">
        <v>271</v>
      </c>
      <c r="B202" s="66" t="s">
        <v>272</v>
      </c>
      <c r="C202" s="53" t="s">
        <v>47</v>
      </c>
      <c r="D202" s="53" t="str">
        <f>[1]Ф2!D118</f>
        <v>нд</v>
      </c>
      <c r="E202" s="53" t="str">
        <f>[1]Ф2!E118</f>
        <v>нд</v>
      </c>
      <c r="F202" s="53" t="str">
        <f>[1]Ф2!F118</f>
        <v>нд</v>
      </c>
      <c r="G202" s="53" t="s">
        <v>47</v>
      </c>
      <c r="H202" s="53" t="s">
        <v>47</v>
      </c>
      <c r="I202" s="53" t="s">
        <v>47</v>
      </c>
      <c r="J202" s="53" t="s">
        <v>47</v>
      </c>
      <c r="K202" s="53" t="s">
        <v>47</v>
      </c>
      <c r="L202" s="53" t="s">
        <v>47</v>
      </c>
      <c r="M202" s="53" t="s">
        <v>47</v>
      </c>
      <c r="N202" s="53" t="s">
        <v>47</v>
      </c>
      <c r="O202" s="53" t="s">
        <v>47</v>
      </c>
      <c r="P202" s="53" t="s">
        <v>47</v>
      </c>
      <c r="Q202" s="53" t="s">
        <v>47</v>
      </c>
      <c r="R202" s="53" t="s">
        <v>47</v>
      </c>
      <c r="S202" s="53" t="s">
        <v>47</v>
      </c>
      <c r="T202" s="53" t="s">
        <v>47</v>
      </c>
      <c r="U202" s="53" t="s">
        <v>47</v>
      </c>
      <c r="V202" s="53" t="s">
        <v>47</v>
      </c>
      <c r="W202" s="53" t="s">
        <v>47</v>
      </c>
      <c r="X202" s="53" t="s">
        <v>47</v>
      </c>
      <c r="Y202" s="53" t="s">
        <v>47</v>
      </c>
      <c r="Z202" s="53" t="s">
        <v>47</v>
      </c>
      <c r="AA202" s="53" t="s">
        <v>47</v>
      </c>
      <c r="AB202" s="53" t="s">
        <v>47</v>
      </c>
      <c r="AC202" s="53" t="s">
        <v>47</v>
      </c>
      <c r="AD202" s="53" t="s">
        <v>47</v>
      </c>
      <c r="AE202" s="53" t="s">
        <v>47</v>
      </c>
      <c r="AF202" s="53" t="s">
        <v>47</v>
      </c>
      <c r="AG202" s="53" t="s">
        <v>47</v>
      </c>
      <c r="AH202" s="53" t="s">
        <v>47</v>
      </c>
      <c r="AI202" s="53" t="s">
        <v>47</v>
      </c>
      <c r="AJ202" s="53" t="s">
        <v>47</v>
      </c>
      <c r="AK202" s="53" t="s">
        <v>47</v>
      </c>
    </row>
    <row r="203" spans="1:37" ht="30" hidden="1" outlineLevel="1" x14ac:dyDescent="0.25">
      <c r="A203" s="65" t="s">
        <v>273</v>
      </c>
      <c r="B203" s="66" t="s">
        <v>274</v>
      </c>
      <c r="C203" s="53" t="s">
        <v>47</v>
      </c>
      <c r="D203" s="53" t="str">
        <f>[1]Ф2!D119</f>
        <v>нд</v>
      </c>
      <c r="E203" s="53" t="str">
        <f>[1]Ф2!E119</f>
        <v>нд</v>
      </c>
      <c r="F203" s="53" t="str">
        <f>[1]Ф2!F119</f>
        <v>нд</v>
      </c>
      <c r="G203" s="53" t="s">
        <v>47</v>
      </c>
      <c r="H203" s="53" t="s">
        <v>47</v>
      </c>
      <c r="I203" s="53" t="s">
        <v>47</v>
      </c>
      <c r="J203" s="53" t="s">
        <v>47</v>
      </c>
      <c r="K203" s="53" t="s">
        <v>47</v>
      </c>
      <c r="L203" s="53" t="s">
        <v>47</v>
      </c>
      <c r="M203" s="53" t="s">
        <v>47</v>
      </c>
      <c r="N203" s="53" t="s">
        <v>47</v>
      </c>
      <c r="O203" s="53" t="s">
        <v>47</v>
      </c>
      <c r="P203" s="53" t="s">
        <v>47</v>
      </c>
      <c r="Q203" s="53" t="s">
        <v>47</v>
      </c>
      <c r="R203" s="53" t="s">
        <v>47</v>
      </c>
      <c r="S203" s="53" t="s">
        <v>47</v>
      </c>
      <c r="T203" s="53" t="s">
        <v>47</v>
      </c>
      <c r="U203" s="53" t="s">
        <v>47</v>
      </c>
      <c r="V203" s="53" t="s">
        <v>47</v>
      </c>
      <c r="W203" s="53" t="s">
        <v>47</v>
      </c>
      <c r="X203" s="53" t="s">
        <v>47</v>
      </c>
      <c r="Y203" s="53" t="s">
        <v>47</v>
      </c>
      <c r="Z203" s="53" t="s">
        <v>47</v>
      </c>
      <c r="AA203" s="53" t="s">
        <v>47</v>
      </c>
      <c r="AB203" s="53" t="s">
        <v>47</v>
      </c>
      <c r="AC203" s="53" t="s">
        <v>47</v>
      </c>
      <c r="AD203" s="53" t="s">
        <v>47</v>
      </c>
      <c r="AE203" s="53" t="s">
        <v>47</v>
      </c>
      <c r="AF203" s="53" t="s">
        <v>47</v>
      </c>
      <c r="AG203" s="53" t="s">
        <v>47</v>
      </c>
      <c r="AH203" s="53" t="s">
        <v>47</v>
      </c>
      <c r="AI203" s="53" t="s">
        <v>47</v>
      </c>
      <c r="AJ203" s="53" t="s">
        <v>47</v>
      </c>
      <c r="AK203" s="53" t="s">
        <v>47</v>
      </c>
    </row>
    <row r="204" spans="1:37" ht="30" collapsed="1" x14ac:dyDescent="0.25">
      <c r="A204" s="67" t="s">
        <v>275</v>
      </c>
      <c r="B204" s="68" t="s">
        <v>276</v>
      </c>
      <c r="C204" s="57" t="s">
        <v>47</v>
      </c>
      <c r="D204" s="57" t="str">
        <f>[1]Ф2!D120</f>
        <v>нд</v>
      </c>
      <c r="E204" s="57" t="str">
        <f>[1]Ф2!E120</f>
        <v>нд</v>
      </c>
      <c r="F204" s="57" t="str">
        <f>[1]Ф2!F120</f>
        <v>нд</v>
      </c>
      <c r="G204" s="57" t="s">
        <v>47</v>
      </c>
      <c r="H204" s="58">
        <f>SUM(H205:H219)</f>
        <v>2.4074359999999997</v>
      </c>
      <c r="I204" s="58">
        <f>SUM(I205:I219)</f>
        <v>47.219548818333337</v>
      </c>
      <c r="J204" s="57" t="s">
        <v>47</v>
      </c>
      <c r="K204" s="58">
        <f t="shared" ref="K204:AJ204" si="61">SUM(K205:K219)</f>
        <v>2.4074359999999997</v>
      </c>
      <c r="L204" s="58">
        <f t="shared" si="61"/>
        <v>9.3941999999999998E-2</v>
      </c>
      <c r="M204" s="58">
        <f t="shared" si="61"/>
        <v>1.013541</v>
      </c>
      <c r="N204" s="58">
        <f t="shared" si="61"/>
        <v>1.2999529999999999</v>
      </c>
      <c r="O204" s="58">
        <f t="shared" si="61"/>
        <v>0</v>
      </c>
      <c r="P204" s="58">
        <f t="shared" si="61"/>
        <v>57.219546215000001</v>
      </c>
      <c r="Q204" s="58">
        <f t="shared" si="61"/>
        <v>10.502258000000001</v>
      </c>
      <c r="R204" s="58">
        <f t="shared" si="61"/>
        <v>43.692528675000005</v>
      </c>
      <c r="S204" s="58">
        <f t="shared" si="61"/>
        <v>3.0247595399999998</v>
      </c>
      <c r="T204" s="58">
        <f t="shared" si="61"/>
        <v>0</v>
      </c>
      <c r="U204" s="58">
        <f t="shared" si="61"/>
        <v>0</v>
      </c>
      <c r="V204" s="58">
        <f t="shared" si="61"/>
        <v>0</v>
      </c>
      <c r="W204" s="58">
        <f t="shared" si="61"/>
        <v>0</v>
      </c>
      <c r="X204" s="58">
        <f t="shared" si="61"/>
        <v>0</v>
      </c>
      <c r="Y204" s="58">
        <f t="shared" si="61"/>
        <v>0</v>
      </c>
      <c r="Z204" s="58">
        <f t="shared" si="61"/>
        <v>0</v>
      </c>
      <c r="AA204" s="58">
        <f t="shared" si="61"/>
        <v>0</v>
      </c>
      <c r="AB204" s="58">
        <f t="shared" si="61"/>
        <v>0</v>
      </c>
      <c r="AC204" s="58">
        <f t="shared" si="61"/>
        <v>2.4074359999999997</v>
      </c>
      <c r="AD204" s="58">
        <f t="shared" si="61"/>
        <v>6.3370651900000032</v>
      </c>
      <c r="AE204" s="94">
        <f t="shared" si="61"/>
        <v>0</v>
      </c>
      <c r="AF204" s="58">
        <f t="shared" si="61"/>
        <v>40.882483628333333</v>
      </c>
      <c r="AG204" s="94">
        <f t="shared" si="61"/>
        <v>0</v>
      </c>
      <c r="AH204" s="94">
        <f t="shared" si="61"/>
        <v>0</v>
      </c>
      <c r="AI204" s="58">
        <f t="shared" si="61"/>
        <v>2.4074359999999997</v>
      </c>
      <c r="AJ204" s="58">
        <f t="shared" si="61"/>
        <v>47.219548818333337</v>
      </c>
      <c r="AK204" s="57" t="s">
        <v>47</v>
      </c>
    </row>
    <row r="205" spans="1:37" ht="34.5" customHeight="1" x14ac:dyDescent="0.25">
      <c r="A205" s="70" t="s">
        <v>277</v>
      </c>
      <c r="B205" s="95" t="str">
        <f>'[2]Ф2 '!B205</f>
        <v>Установка новой КТП 10/0,4 кВ ул. Плеханова 41 г.Дальнереченск</v>
      </c>
      <c r="C205" s="96" t="str">
        <f>'[2]Ф2 '!C205</f>
        <v>L_ДЭСК_028</v>
      </c>
      <c r="D205" s="75" t="s">
        <v>99</v>
      </c>
      <c r="E205" s="73">
        <f>'[2]Ф2 '!E205</f>
        <v>2025</v>
      </c>
      <c r="F205" s="73">
        <f>'[2]Ф2 '!F205</f>
        <v>2024</v>
      </c>
      <c r="G205" s="73">
        <f>'[2]Ф2 '!G205</f>
        <v>2025</v>
      </c>
      <c r="H205" s="74">
        <f>'[2]Ф2 '!I205/1.2</f>
        <v>1.362722</v>
      </c>
      <c r="I205" s="74">
        <f>'[2]Ф2 '!K205/1.2</f>
        <v>1.7045367199999999</v>
      </c>
      <c r="J205" s="73" t="s">
        <v>47</v>
      </c>
      <c r="K205" s="97">
        <v>1.362722</v>
      </c>
      <c r="L205" s="97">
        <v>4.0488000000000003E-2</v>
      </c>
      <c r="M205" s="97">
        <v>0.44515700000000002</v>
      </c>
      <c r="N205" s="97">
        <v>0.877077</v>
      </c>
      <c r="O205" s="98" t="s">
        <v>47</v>
      </c>
      <c r="P205" s="97">
        <f>SUM(Q205:S205)</f>
        <v>1.7045361400000001</v>
      </c>
      <c r="Q205" s="93">
        <f>42.751/1000</f>
        <v>4.2750999999999997E-2</v>
      </c>
      <c r="R205" s="93">
        <v>0.47969604999999998</v>
      </c>
      <c r="S205" s="93">
        <v>1.1820890900000001</v>
      </c>
      <c r="T205" s="73" t="s">
        <v>47</v>
      </c>
      <c r="U205" s="73" t="s">
        <v>47</v>
      </c>
      <c r="V205" s="73" t="s">
        <v>47</v>
      </c>
      <c r="W205" s="73" t="s">
        <v>47</v>
      </c>
      <c r="X205" s="73" t="s">
        <v>47</v>
      </c>
      <c r="Y205" s="73" t="s">
        <v>47</v>
      </c>
      <c r="Z205" s="73" t="s">
        <v>47</v>
      </c>
      <c r="AA205" s="73" t="s">
        <v>47</v>
      </c>
      <c r="AB205" s="73" t="s">
        <v>47</v>
      </c>
      <c r="AC205" s="74">
        <f t="shared" ref="AC205:AD219" si="62">IF(F205=2024,H205,0)</f>
        <v>1.362722</v>
      </c>
      <c r="AD205" s="99">
        <f t="shared" si="62"/>
        <v>0</v>
      </c>
      <c r="AE205" s="73">
        <f t="shared" ref="AE205:AF219" si="63">IF(F205=2025,H205,0)</f>
        <v>0</v>
      </c>
      <c r="AF205" s="74">
        <f t="shared" si="63"/>
        <v>1.7045367199999999</v>
      </c>
      <c r="AG205" s="99">
        <f t="shared" ref="AG205:AH219" si="64">IF(F205=2026,H205,0)</f>
        <v>0</v>
      </c>
      <c r="AH205" s="99">
        <f t="shared" si="64"/>
        <v>0</v>
      </c>
      <c r="AI205" s="92">
        <f t="shared" ref="AI205:AJ219" si="65">AC205+AE205+AG205</f>
        <v>1.362722</v>
      </c>
      <c r="AJ205" s="92">
        <f t="shared" si="65"/>
        <v>1.7045367199999999</v>
      </c>
      <c r="AK205" s="75" t="str">
        <f>'[2]Ф2 '!CP205</f>
        <v>изменение состава имущества</v>
      </c>
    </row>
    <row r="206" spans="1:37" ht="30.75" customHeight="1" x14ac:dyDescent="0.25">
      <c r="A206" s="70" t="s">
        <v>278</v>
      </c>
      <c r="B206" s="95" t="str">
        <f>'[2]Ф2 '!B206</f>
        <v>Установка новой СТП 10/0,4 кВ, строительство ВЛ-10кВ, ул.Почтовая, г.Дальнереченск, с.Лазо</v>
      </c>
      <c r="C206" s="96" t="str">
        <f>'[2]Ф2 '!C206</f>
        <v>L_ДЭСК_030</v>
      </c>
      <c r="D206" s="75" t="s">
        <v>99</v>
      </c>
      <c r="E206" s="73">
        <f>'[2]Ф2 '!E206</f>
        <v>2024</v>
      </c>
      <c r="F206" s="73">
        <f>'[2]Ф2 '!F206</f>
        <v>2024</v>
      </c>
      <c r="G206" s="73">
        <f>'[2]Ф2 '!G206</f>
        <v>2024</v>
      </c>
      <c r="H206" s="74">
        <f>'[2]Ф2 '!I206/1.2</f>
        <v>1.0447139999999999</v>
      </c>
      <c r="I206" s="74">
        <f>'[2]Ф2 '!K206/1.2</f>
        <v>1.3689423583333336</v>
      </c>
      <c r="J206" s="73" t="s">
        <v>47</v>
      </c>
      <c r="K206" s="97">
        <v>1.0447139999999999</v>
      </c>
      <c r="L206" s="97">
        <v>5.3454000000000002E-2</v>
      </c>
      <c r="M206" s="97">
        <v>0.568384</v>
      </c>
      <c r="N206" s="97">
        <v>0.42287599999999997</v>
      </c>
      <c r="O206" s="98" t="s">
        <v>47</v>
      </c>
      <c r="P206" s="97">
        <f t="shared" ref="P206:P208" si="66">SUM(Q206:S206)</f>
        <v>1.36894286</v>
      </c>
      <c r="Q206" s="93">
        <f>66.289/1000</f>
        <v>6.6289000000000001E-2</v>
      </c>
      <c r="R206" s="93">
        <v>0.70922560999999995</v>
      </c>
      <c r="S206" s="93">
        <v>0.59342824999999999</v>
      </c>
      <c r="T206" s="73" t="s">
        <v>47</v>
      </c>
      <c r="U206" s="73" t="s">
        <v>47</v>
      </c>
      <c r="V206" s="73" t="s">
        <v>47</v>
      </c>
      <c r="W206" s="73" t="s">
        <v>47</v>
      </c>
      <c r="X206" s="73" t="s">
        <v>47</v>
      </c>
      <c r="Y206" s="73" t="s">
        <v>47</v>
      </c>
      <c r="Z206" s="73" t="s">
        <v>47</v>
      </c>
      <c r="AA206" s="73" t="s">
        <v>47</v>
      </c>
      <c r="AB206" s="73" t="s">
        <v>47</v>
      </c>
      <c r="AC206" s="74">
        <f t="shared" si="62"/>
        <v>1.0447139999999999</v>
      </c>
      <c r="AD206" s="74">
        <f t="shared" si="62"/>
        <v>1.3689423583333336</v>
      </c>
      <c r="AE206" s="73">
        <f t="shared" si="63"/>
        <v>0</v>
      </c>
      <c r="AF206" s="99">
        <f t="shared" si="63"/>
        <v>0</v>
      </c>
      <c r="AG206" s="99">
        <f t="shared" si="64"/>
        <v>0</v>
      </c>
      <c r="AH206" s="99">
        <f t="shared" si="64"/>
        <v>0</v>
      </c>
      <c r="AI206" s="92">
        <f t="shared" si="65"/>
        <v>1.0447139999999999</v>
      </c>
      <c r="AJ206" s="92">
        <f t="shared" si="65"/>
        <v>1.3689423583333336</v>
      </c>
      <c r="AK206" s="75" t="str">
        <f>'[2]Ф2 '!CP206</f>
        <v>нд</v>
      </c>
    </row>
    <row r="207" spans="1:37" ht="33" customHeight="1" x14ac:dyDescent="0.25">
      <c r="A207" s="70" t="s">
        <v>279</v>
      </c>
      <c r="B207" s="95" t="str">
        <f>'[2]Ф2 '!B207</f>
        <v>Установка нового КТП 400 кВА в районе ул. Ивановская, 8 г.Артем</v>
      </c>
      <c r="C207" s="96" t="str">
        <f>'[2]Ф2 '!C207</f>
        <v>О_ДЭСК_004</v>
      </c>
      <c r="D207" s="75" t="s">
        <v>99</v>
      </c>
      <c r="E207" s="73">
        <f>'[2]Ф2 '!E207</f>
        <v>2024</v>
      </c>
      <c r="F207" s="73">
        <f>'[2]Ф2 '!F207</f>
        <v>0</v>
      </c>
      <c r="G207" s="73">
        <f>'[2]Ф2 '!G207</f>
        <v>2024</v>
      </c>
      <c r="H207" s="74">
        <f>'[2]Ф2 '!I207/1.2</f>
        <v>0</v>
      </c>
      <c r="I207" s="92">
        <f>'[2]Ф2 '!K207/1.2</f>
        <v>2.0231857416666701</v>
      </c>
      <c r="J207" s="73" t="s">
        <v>47</v>
      </c>
      <c r="K207" s="97">
        <f t="shared" ref="K207:K219" si="67">SUM(L207:N207)</f>
        <v>0</v>
      </c>
      <c r="L207" s="100">
        <v>0</v>
      </c>
      <c r="M207" s="100">
        <v>0</v>
      </c>
      <c r="N207" s="100">
        <v>0</v>
      </c>
      <c r="O207" s="98" t="s">
        <v>47</v>
      </c>
      <c r="P207" s="100">
        <f t="shared" si="66"/>
        <v>2.0231830100000003</v>
      </c>
      <c r="Q207" s="74">
        <v>6.4417000000000002E-2</v>
      </c>
      <c r="R207" s="74">
        <v>0.70952380999999998</v>
      </c>
      <c r="S207" s="74">
        <v>1.2492422000000001</v>
      </c>
      <c r="T207" s="73" t="s">
        <v>47</v>
      </c>
      <c r="U207" s="73" t="s">
        <v>47</v>
      </c>
      <c r="V207" s="73" t="s">
        <v>47</v>
      </c>
      <c r="W207" s="73" t="s">
        <v>47</v>
      </c>
      <c r="X207" s="73" t="s">
        <v>47</v>
      </c>
      <c r="Y207" s="73" t="s">
        <v>47</v>
      </c>
      <c r="Z207" s="73" t="s">
        <v>47</v>
      </c>
      <c r="AA207" s="73" t="s">
        <v>47</v>
      </c>
      <c r="AB207" s="73" t="s">
        <v>47</v>
      </c>
      <c r="AC207" s="99">
        <f t="shared" si="62"/>
        <v>0</v>
      </c>
      <c r="AD207" s="74">
        <f t="shared" si="62"/>
        <v>2.0231857416666701</v>
      </c>
      <c r="AE207" s="73">
        <f t="shared" si="63"/>
        <v>0</v>
      </c>
      <c r="AF207" s="99">
        <f t="shared" si="63"/>
        <v>0</v>
      </c>
      <c r="AG207" s="101">
        <f t="shared" si="64"/>
        <v>0</v>
      </c>
      <c r="AH207" s="101">
        <f t="shared" si="64"/>
        <v>0</v>
      </c>
      <c r="AI207" s="101">
        <f t="shared" si="65"/>
        <v>0</v>
      </c>
      <c r="AJ207" s="92">
        <f t="shared" si="65"/>
        <v>2.0231857416666701</v>
      </c>
      <c r="AK207" s="75" t="str">
        <f>'[2]Ф2 '!CP207</f>
        <v>изменение состава имущества</v>
      </c>
    </row>
    <row r="208" spans="1:37" ht="40.5" customHeight="1" x14ac:dyDescent="0.25">
      <c r="A208" s="70" t="s">
        <v>280</v>
      </c>
      <c r="B208" s="95" t="str">
        <f>'[2]Ф2 '!B208</f>
        <v>Строительство двухцепной ВЛЗ-6 кВ ПС "Шахтовая" Ф. №6,9 от ПС "Шахтовая" до ТП-143 г.Артем</v>
      </c>
      <c r="C208" s="96" t="str">
        <f>'[2]Ф2 '!C208</f>
        <v>Р_ДЭСК_006</v>
      </c>
      <c r="D208" s="75" t="s">
        <v>99</v>
      </c>
      <c r="E208" s="73">
        <f>'[2]Ф2 '!E208</f>
        <v>2025</v>
      </c>
      <c r="F208" s="73">
        <f>'[2]Ф2 '!F208</f>
        <v>0</v>
      </c>
      <c r="G208" s="73">
        <f>'[2]Ф2 '!G208</f>
        <v>2025</v>
      </c>
      <c r="H208" s="74">
        <f>'[2]Ф2 '!I208/1.2</f>
        <v>0</v>
      </c>
      <c r="I208" s="74">
        <f>'[2]Ф2 '!K208/1.2</f>
        <v>3.1200817666666665</v>
      </c>
      <c r="J208" s="73" t="s">
        <v>47</v>
      </c>
      <c r="K208" s="97">
        <f t="shared" si="67"/>
        <v>0</v>
      </c>
      <c r="L208" s="100">
        <v>0</v>
      </c>
      <c r="M208" s="100">
        <v>0</v>
      </c>
      <c r="N208" s="100">
        <v>0</v>
      </c>
      <c r="O208" s="98" t="s">
        <v>47</v>
      </c>
      <c r="P208" s="97">
        <f t="shared" si="66"/>
        <v>3.12008179</v>
      </c>
      <c r="Q208" s="74">
        <v>0.27690900000000002</v>
      </c>
      <c r="R208" s="74">
        <v>2.8431727900000001</v>
      </c>
      <c r="S208" s="73" t="s">
        <v>47</v>
      </c>
      <c r="T208" s="73" t="s">
        <v>47</v>
      </c>
      <c r="U208" s="73" t="s">
        <v>47</v>
      </c>
      <c r="V208" s="73" t="s">
        <v>47</v>
      </c>
      <c r="W208" s="73" t="s">
        <v>47</v>
      </c>
      <c r="X208" s="73" t="s">
        <v>47</v>
      </c>
      <c r="Y208" s="73" t="s">
        <v>47</v>
      </c>
      <c r="Z208" s="73" t="s">
        <v>47</v>
      </c>
      <c r="AA208" s="73" t="s">
        <v>47</v>
      </c>
      <c r="AB208" s="73" t="s">
        <v>47</v>
      </c>
      <c r="AC208" s="99">
        <f t="shared" si="62"/>
        <v>0</v>
      </c>
      <c r="AD208" s="99">
        <f t="shared" si="62"/>
        <v>0</v>
      </c>
      <c r="AE208" s="73">
        <f t="shared" si="63"/>
        <v>0</v>
      </c>
      <c r="AF208" s="74">
        <f t="shared" si="63"/>
        <v>3.1200817666666665</v>
      </c>
      <c r="AG208" s="101">
        <f t="shared" si="64"/>
        <v>0</v>
      </c>
      <c r="AH208" s="101">
        <f t="shared" si="64"/>
        <v>0</v>
      </c>
      <c r="AI208" s="101">
        <f t="shared" si="65"/>
        <v>0</v>
      </c>
      <c r="AJ208" s="92">
        <f t="shared" si="65"/>
        <v>3.1200817666666665</v>
      </c>
      <c r="AK208" s="75" t="str">
        <f>'[2]Ф2 '!CP208</f>
        <v>изменение состава имущества</v>
      </c>
    </row>
    <row r="209" spans="1:37" ht="39" customHeight="1" x14ac:dyDescent="0.25">
      <c r="A209" s="70" t="s">
        <v>281</v>
      </c>
      <c r="B209" s="95" t="str">
        <f>'[2]Ф2 '!B209</f>
        <v>Строительство двухцепной ВЛЗ 6кВ от опоры №17 до опоры №17/1ПС "АТЭЦ" Ф №3 г.Артем</v>
      </c>
      <c r="C209" s="96" t="str">
        <f>'[2]Ф2 '!C209</f>
        <v>Р_ДЭСК_007</v>
      </c>
      <c r="D209" s="75" t="s">
        <v>99</v>
      </c>
      <c r="E209" s="73">
        <f>'[2]Ф2 '!E209</f>
        <v>2025</v>
      </c>
      <c r="F209" s="73">
        <f>'[2]Ф2 '!F209</f>
        <v>0</v>
      </c>
      <c r="G209" s="73">
        <f>'[2]Ф2 '!G209</f>
        <v>2025</v>
      </c>
      <c r="H209" s="74">
        <f>'[2]Ф2 '!I209/1.2</f>
        <v>0</v>
      </c>
      <c r="I209" s="74">
        <f>'[2]Ф2 '!K209/1.2</f>
        <v>0.58423671666666666</v>
      </c>
      <c r="J209" s="73" t="s">
        <v>47</v>
      </c>
      <c r="K209" s="97">
        <f t="shared" si="67"/>
        <v>0</v>
      </c>
      <c r="L209" s="100">
        <v>0</v>
      </c>
      <c r="M209" s="100">
        <v>0</v>
      </c>
      <c r="N209" s="100">
        <v>0</v>
      </c>
      <c r="O209" s="98" t="s">
        <v>47</v>
      </c>
      <c r="P209" s="97">
        <f>SUM(Q209:S209)</f>
        <v>0.58423690000000006</v>
      </c>
      <c r="Q209" s="74">
        <f>51.892/1000</f>
        <v>5.1892000000000001E-2</v>
      </c>
      <c r="R209" s="74">
        <v>0.53234490000000001</v>
      </c>
      <c r="S209" s="73" t="s">
        <v>47</v>
      </c>
      <c r="T209" s="73" t="s">
        <v>47</v>
      </c>
      <c r="U209" s="73" t="s">
        <v>47</v>
      </c>
      <c r="V209" s="73" t="s">
        <v>47</v>
      </c>
      <c r="W209" s="73" t="s">
        <v>47</v>
      </c>
      <c r="X209" s="73" t="s">
        <v>47</v>
      </c>
      <c r="Y209" s="73" t="s">
        <v>47</v>
      </c>
      <c r="Z209" s="73" t="s">
        <v>47</v>
      </c>
      <c r="AA209" s="73" t="s">
        <v>47</v>
      </c>
      <c r="AB209" s="73" t="s">
        <v>47</v>
      </c>
      <c r="AC209" s="99">
        <f t="shared" si="62"/>
        <v>0</v>
      </c>
      <c r="AD209" s="99">
        <f t="shared" si="62"/>
        <v>0</v>
      </c>
      <c r="AE209" s="73">
        <f t="shared" si="63"/>
        <v>0</v>
      </c>
      <c r="AF209" s="74">
        <f t="shared" si="63"/>
        <v>0.58423671666666666</v>
      </c>
      <c r="AG209" s="101">
        <f t="shared" si="64"/>
        <v>0</v>
      </c>
      <c r="AH209" s="101">
        <f t="shared" si="64"/>
        <v>0</v>
      </c>
      <c r="AI209" s="101">
        <f t="shared" si="65"/>
        <v>0</v>
      </c>
      <c r="AJ209" s="92">
        <f t="shared" si="65"/>
        <v>0.58423671666666666</v>
      </c>
      <c r="AK209" s="75" t="str">
        <f>'[2]Ф2 '!CP209</f>
        <v>изменение состава имущества</v>
      </c>
    </row>
    <row r="210" spans="1:37" ht="32.25" customHeight="1" x14ac:dyDescent="0.25">
      <c r="A210" s="70" t="s">
        <v>282</v>
      </c>
      <c r="B210" s="95" t="str">
        <f>'[2]Ф2 '!B210</f>
        <v>Строительство ВЛЗ-6 кВ, КТП-630 в районе ул. Северная, 64 (8 рубильников)</v>
      </c>
      <c r="C210" s="96" t="str">
        <f>'[2]Ф2 '!C210</f>
        <v>О_ДЭСК_002</v>
      </c>
      <c r="D210" s="73" t="s">
        <v>99</v>
      </c>
      <c r="E210" s="73">
        <f>'[2]Ф2 '!E210</f>
        <v>2024</v>
      </c>
      <c r="F210" s="73" t="str">
        <f>'[2]Ф2 '!F210</f>
        <v>нд</v>
      </c>
      <c r="G210" s="73">
        <f>'[2]Ф2 '!G210</f>
        <v>2024</v>
      </c>
      <c r="H210" s="74">
        <f>'[2]Ф2 '!I210/1.2</f>
        <v>0</v>
      </c>
      <c r="I210" s="74">
        <f>'[2]Ф2 '!K210/1.2</f>
        <v>2.9449370899999998</v>
      </c>
      <c r="J210" s="73" t="s">
        <v>47</v>
      </c>
      <c r="K210" s="97">
        <f t="shared" si="67"/>
        <v>0</v>
      </c>
      <c r="L210" s="100">
        <v>0</v>
      </c>
      <c r="M210" s="100">
        <v>0</v>
      </c>
      <c r="N210" s="100">
        <v>0</v>
      </c>
      <c r="O210" s="98" t="s">
        <v>47</v>
      </c>
      <c r="P210" s="74">
        <f t="shared" ref="P210:P219" si="68">SUM(Q210:T210)</f>
        <v>2.9449370899999998</v>
      </c>
      <c r="Q210" s="74">
        <v>0</v>
      </c>
      <c r="R210" s="74">
        <f>I210</f>
        <v>2.9449370899999998</v>
      </c>
      <c r="S210" s="74">
        <v>0</v>
      </c>
      <c r="T210" s="74">
        <v>0</v>
      </c>
      <c r="U210" s="73" t="s">
        <v>47</v>
      </c>
      <c r="V210" s="73" t="s">
        <v>47</v>
      </c>
      <c r="W210" s="73" t="s">
        <v>47</v>
      </c>
      <c r="X210" s="73" t="s">
        <v>47</v>
      </c>
      <c r="Y210" s="73" t="s">
        <v>47</v>
      </c>
      <c r="Z210" s="73" t="s">
        <v>47</v>
      </c>
      <c r="AA210" s="73" t="s">
        <v>47</v>
      </c>
      <c r="AB210" s="73" t="s">
        <v>47</v>
      </c>
      <c r="AC210" s="99">
        <f t="shared" si="62"/>
        <v>0</v>
      </c>
      <c r="AD210" s="74">
        <f t="shared" si="62"/>
        <v>2.9449370899999998</v>
      </c>
      <c r="AE210" s="73">
        <f t="shared" si="63"/>
        <v>0</v>
      </c>
      <c r="AF210" s="74">
        <f t="shared" si="63"/>
        <v>0</v>
      </c>
      <c r="AG210" s="101">
        <f t="shared" si="64"/>
        <v>0</v>
      </c>
      <c r="AH210" s="101">
        <f t="shared" si="64"/>
        <v>0</v>
      </c>
      <c r="AI210" s="101">
        <f t="shared" si="65"/>
        <v>0</v>
      </c>
      <c r="AJ210" s="92">
        <f t="shared" si="65"/>
        <v>2.9449370899999998</v>
      </c>
      <c r="AK210" s="75" t="str">
        <f>'[2]Ф2 '!CP210</f>
        <v>изменение состава имущества</v>
      </c>
    </row>
    <row r="211" spans="1:37" ht="32.25" customHeight="1" x14ac:dyDescent="0.25">
      <c r="A211" s="70" t="s">
        <v>283</v>
      </c>
      <c r="B211" s="95" t="str">
        <f>'[2]Ф2 '!B211</f>
        <v>Установка КТП-400 кВа п.Путятин ул Садовая,11А</v>
      </c>
      <c r="C211" s="96" t="str">
        <f>'[2]Ф2 '!C211</f>
        <v>Р_ДЭСК_048</v>
      </c>
      <c r="D211" s="73" t="s">
        <v>99</v>
      </c>
      <c r="E211" s="73">
        <f>'[2]Ф2 '!E211</f>
        <v>2025</v>
      </c>
      <c r="F211" s="73">
        <f>'[2]Ф2 '!F211</f>
        <v>0</v>
      </c>
      <c r="G211" s="73">
        <f>'[2]Ф2 '!G211</f>
        <v>2025</v>
      </c>
      <c r="H211" s="74">
        <f>'[2]Ф2 '!I211/1.2</f>
        <v>0</v>
      </c>
      <c r="I211" s="74">
        <f>'[2]Ф2 '!K211/1.2</f>
        <v>1.7608333333333335</v>
      </c>
      <c r="J211" s="73" t="s">
        <v>47</v>
      </c>
      <c r="K211" s="97">
        <f t="shared" si="67"/>
        <v>0</v>
      </c>
      <c r="L211" s="100">
        <v>0</v>
      </c>
      <c r="M211" s="100">
        <v>0</v>
      </c>
      <c r="N211" s="100">
        <v>0</v>
      </c>
      <c r="O211" s="98" t="s">
        <v>47</v>
      </c>
      <c r="P211" s="74">
        <f t="shared" si="68"/>
        <v>1.7608333333333335</v>
      </c>
      <c r="Q211" s="74">
        <v>0</v>
      </c>
      <c r="R211" s="74">
        <f t="shared" ref="R211:R219" si="69">I211</f>
        <v>1.7608333333333335</v>
      </c>
      <c r="S211" s="74">
        <v>0</v>
      </c>
      <c r="T211" s="74">
        <v>0</v>
      </c>
      <c r="U211" s="73" t="s">
        <v>47</v>
      </c>
      <c r="V211" s="73" t="s">
        <v>47</v>
      </c>
      <c r="W211" s="73" t="s">
        <v>47</v>
      </c>
      <c r="X211" s="73" t="s">
        <v>47</v>
      </c>
      <c r="Y211" s="73" t="s">
        <v>47</v>
      </c>
      <c r="Z211" s="73" t="s">
        <v>47</v>
      </c>
      <c r="AA211" s="73" t="s">
        <v>47</v>
      </c>
      <c r="AB211" s="73" t="s">
        <v>47</v>
      </c>
      <c r="AC211" s="99">
        <f t="shared" si="62"/>
        <v>0</v>
      </c>
      <c r="AD211" s="99">
        <f t="shared" si="62"/>
        <v>0</v>
      </c>
      <c r="AE211" s="73">
        <f t="shared" si="63"/>
        <v>0</v>
      </c>
      <c r="AF211" s="74">
        <f t="shared" si="63"/>
        <v>1.7608333333333335</v>
      </c>
      <c r="AG211" s="101">
        <f t="shared" si="64"/>
        <v>0</v>
      </c>
      <c r="AH211" s="101">
        <f t="shared" si="64"/>
        <v>0</v>
      </c>
      <c r="AI211" s="101">
        <f t="shared" si="65"/>
        <v>0</v>
      </c>
      <c r="AJ211" s="92">
        <f t="shared" si="65"/>
        <v>1.7608333333333335</v>
      </c>
      <c r="AK211" s="75" t="str">
        <f>'[2]Ф2 '!CP211</f>
        <v>изменение состава имущества</v>
      </c>
    </row>
    <row r="212" spans="1:37" ht="32.25" customHeight="1" x14ac:dyDescent="0.25">
      <c r="A212" s="70" t="s">
        <v>284</v>
      </c>
      <c r="B212" s="95" t="str">
        <f>'[2]Ф2 '!B212</f>
        <v>Установка КТП-400 кВа п.Путятин ул. Нагорная,21А</v>
      </c>
      <c r="C212" s="96" t="str">
        <f>'[2]Ф2 '!C212</f>
        <v>Р_ДЭСК_049</v>
      </c>
      <c r="D212" s="73" t="s">
        <v>99</v>
      </c>
      <c r="E212" s="73">
        <f>'[2]Ф2 '!E212</f>
        <v>2025</v>
      </c>
      <c r="F212" s="73">
        <f>'[2]Ф2 '!F212</f>
        <v>0</v>
      </c>
      <c r="G212" s="73">
        <f>'[2]Ф2 '!G212</f>
        <v>2025</v>
      </c>
      <c r="H212" s="74">
        <f>'[2]Ф2 '!I212/1.2</f>
        <v>0</v>
      </c>
      <c r="I212" s="74">
        <f>'[2]Ф2 '!K212/1.2</f>
        <v>1.7608333333333335</v>
      </c>
      <c r="J212" s="73" t="s">
        <v>47</v>
      </c>
      <c r="K212" s="97">
        <f t="shared" si="67"/>
        <v>0</v>
      </c>
      <c r="L212" s="100">
        <v>0</v>
      </c>
      <c r="M212" s="100">
        <v>0</v>
      </c>
      <c r="N212" s="100">
        <v>0</v>
      </c>
      <c r="O212" s="98" t="s">
        <v>47</v>
      </c>
      <c r="P212" s="74">
        <f t="shared" si="68"/>
        <v>1.7608333333333335</v>
      </c>
      <c r="Q212" s="74">
        <v>0</v>
      </c>
      <c r="R212" s="74">
        <f t="shared" si="69"/>
        <v>1.7608333333333335</v>
      </c>
      <c r="S212" s="74">
        <v>0</v>
      </c>
      <c r="T212" s="74">
        <v>0</v>
      </c>
      <c r="U212" s="73" t="s">
        <v>47</v>
      </c>
      <c r="V212" s="73" t="s">
        <v>47</v>
      </c>
      <c r="W212" s="73" t="s">
        <v>47</v>
      </c>
      <c r="X212" s="73" t="s">
        <v>47</v>
      </c>
      <c r="Y212" s="73" t="s">
        <v>47</v>
      </c>
      <c r="Z212" s="73" t="s">
        <v>47</v>
      </c>
      <c r="AA212" s="73" t="s">
        <v>47</v>
      </c>
      <c r="AB212" s="73" t="s">
        <v>47</v>
      </c>
      <c r="AC212" s="99">
        <f t="shared" si="62"/>
        <v>0</v>
      </c>
      <c r="AD212" s="99">
        <f t="shared" si="62"/>
        <v>0</v>
      </c>
      <c r="AE212" s="73">
        <f t="shared" si="63"/>
        <v>0</v>
      </c>
      <c r="AF212" s="74">
        <f t="shared" si="63"/>
        <v>1.7608333333333335</v>
      </c>
      <c r="AG212" s="101">
        <f t="shared" si="64"/>
        <v>0</v>
      </c>
      <c r="AH212" s="101">
        <f t="shared" si="64"/>
        <v>0</v>
      </c>
      <c r="AI212" s="101">
        <f t="shared" si="65"/>
        <v>0</v>
      </c>
      <c r="AJ212" s="92">
        <f t="shared" si="65"/>
        <v>1.7608333333333335</v>
      </c>
      <c r="AK212" s="75" t="str">
        <f>'[2]Ф2 '!CP212</f>
        <v>изменение состава имущества</v>
      </c>
    </row>
    <row r="213" spans="1:37" ht="32.25" customHeight="1" x14ac:dyDescent="0.25">
      <c r="A213" s="70" t="s">
        <v>285</v>
      </c>
      <c r="B213" s="95" t="str">
        <f>'[2]Ф2 '!B213</f>
        <v>Установка КТП-400 кВа п.Путятин ул. Лазо,13</v>
      </c>
      <c r="C213" s="96" t="str">
        <f>'[2]Ф2 '!C213</f>
        <v>Р_ДЭСК_050</v>
      </c>
      <c r="D213" s="73" t="s">
        <v>99</v>
      </c>
      <c r="E213" s="73">
        <f>'[2]Ф2 '!E213</f>
        <v>2025</v>
      </c>
      <c r="F213" s="73">
        <f>'[2]Ф2 '!F213</f>
        <v>0</v>
      </c>
      <c r="G213" s="73">
        <f>'[2]Ф2 '!G213</f>
        <v>2025</v>
      </c>
      <c r="H213" s="74">
        <f>'[2]Ф2 '!I213/1.2</f>
        <v>0</v>
      </c>
      <c r="I213" s="74">
        <f>'[2]Ф2 '!K213/1.2</f>
        <v>1.7608333333333335</v>
      </c>
      <c r="J213" s="73" t="s">
        <v>47</v>
      </c>
      <c r="K213" s="97">
        <f t="shared" si="67"/>
        <v>0</v>
      </c>
      <c r="L213" s="100">
        <v>0</v>
      </c>
      <c r="M213" s="100">
        <v>0</v>
      </c>
      <c r="N213" s="100">
        <v>0</v>
      </c>
      <c r="O213" s="98" t="s">
        <v>47</v>
      </c>
      <c r="P213" s="74">
        <f t="shared" si="68"/>
        <v>1.7608333333333335</v>
      </c>
      <c r="Q213" s="74">
        <v>0</v>
      </c>
      <c r="R213" s="74">
        <f t="shared" si="69"/>
        <v>1.7608333333333335</v>
      </c>
      <c r="S213" s="74">
        <v>0</v>
      </c>
      <c r="T213" s="74">
        <v>0</v>
      </c>
      <c r="U213" s="73" t="s">
        <v>47</v>
      </c>
      <c r="V213" s="73" t="s">
        <v>47</v>
      </c>
      <c r="W213" s="73" t="s">
        <v>47</v>
      </c>
      <c r="X213" s="73" t="s">
        <v>47</v>
      </c>
      <c r="Y213" s="73" t="s">
        <v>47</v>
      </c>
      <c r="Z213" s="73" t="s">
        <v>47</v>
      </c>
      <c r="AA213" s="73" t="s">
        <v>47</v>
      </c>
      <c r="AB213" s="73" t="s">
        <v>47</v>
      </c>
      <c r="AC213" s="99">
        <f t="shared" si="62"/>
        <v>0</v>
      </c>
      <c r="AD213" s="99">
        <f t="shared" si="62"/>
        <v>0</v>
      </c>
      <c r="AE213" s="73">
        <f t="shared" si="63"/>
        <v>0</v>
      </c>
      <c r="AF213" s="74">
        <f t="shared" si="63"/>
        <v>1.7608333333333335</v>
      </c>
      <c r="AG213" s="101">
        <f t="shared" si="64"/>
        <v>0</v>
      </c>
      <c r="AH213" s="101">
        <f t="shared" si="64"/>
        <v>0</v>
      </c>
      <c r="AI213" s="101">
        <f t="shared" si="65"/>
        <v>0</v>
      </c>
      <c r="AJ213" s="92">
        <f t="shared" si="65"/>
        <v>1.7608333333333335</v>
      </c>
      <c r="AK213" s="75" t="str">
        <f>'[2]Ф2 '!CP213</f>
        <v>изменение состава имущества</v>
      </c>
    </row>
    <row r="214" spans="1:37" ht="32.25" customHeight="1" x14ac:dyDescent="0.25">
      <c r="A214" s="70" t="s">
        <v>286</v>
      </c>
      <c r="B214" s="95" t="str">
        <f>'[2]Ф2 '!B214</f>
        <v>Установка КТП-400 кВа п.Путятин ул. Камчатская,7</v>
      </c>
      <c r="C214" s="96" t="str">
        <f>'[2]Ф2 '!C214</f>
        <v>Р_ДЭСК_051</v>
      </c>
      <c r="D214" s="73" t="s">
        <v>99</v>
      </c>
      <c r="E214" s="73">
        <f>'[2]Ф2 '!E214</f>
        <v>2025</v>
      </c>
      <c r="F214" s="73">
        <f>'[2]Ф2 '!F214</f>
        <v>0</v>
      </c>
      <c r="G214" s="73">
        <f>'[2]Ф2 '!G214</f>
        <v>2025</v>
      </c>
      <c r="H214" s="74">
        <f>'[2]Ф2 '!I214/1.2</f>
        <v>0</v>
      </c>
      <c r="I214" s="74">
        <f>'[2]Ф2 '!K214/1.2</f>
        <v>1.7608333333333335</v>
      </c>
      <c r="J214" s="73" t="s">
        <v>47</v>
      </c>
      <c r="K214" s="97">
        <f t="shared" si="67"/>
        <v>0</v>
      </c>
      <c r="L214" s="100">
        <v>0</v>
      </c>
      <c r="M214" s="100">
        <v>0</v>
      </c>
      <c r="N214" s="100">
        <v>0</v>
      </c>
      <c r="O214" s="98" t="s">
        <v>47</v>
      </c>
      <c r="P214" s="74">
        <f t="shared" si="68"/>
        <v>1.7608333333333335</v>
      </c>
      <c r="Q214" s="74">
        <v>0</v>
      </c>
      <c r="R214" s="74">
        <f t="shared" si="69"/>
        <v>1.7608333333333335</v>
      </c>
      <c r="S214" s="74">
        <v>0</v>
      </c>
      <c r="T214" s="74">
        <v>0</v>
      </c>
      <c r="U214" s="73" t="s">
        <v>47</v>
      </c>
      <c r="V214" s="73" t="s">
        <v>47</v>
      </c>
      <c r="W214" s="73" t="s">
        <v>47</v>
      </c>
      <c r="X214" s="73" t="s">
        <v>47</v>
      </c>
      <c r="Y214" s="73" t="s">
        <v>47</v>
      </c>
      <c r="Z214" s="73" t="s">
        <v>47</v>
      </c>
      <c r="AA214" s="73" t="s">
        <v>47</v>
      </c>
      <c r="AB214" s="73" t="s">
        <v>47</v>
      </c>
      <c r="AC214" s="99">
        <f t="shared" si="62"/>
        <v>0</v>
      </c>
      <c r="AD214" s="99">
        <f t="shared" si="62"/>
        <v>0</v>
      </c>
      <c r="AE214" s="73">
        <f t="shared" si="63"/>
        <v>0</v>
      </c>
      <c r="AF214" s="74">
        <f t="shared" si="63"/>
        <v>1.7608333333333335</v>
      </c>
      <c r="AG214" s="101">
        <f t="shared" si="64"/>
        <v>0</v>
      </c>
      <c r="AH214" s="101">
        <f t="shared" si="64"/>
        <v>0</v>
      </c>
      <c r="AI214" s="101">
        <f t="shared" si="65"/>
        <v>0</v>
      </c>
      <c r="AJ214" s="92">
        <f t="shared" si="65"/>
        <v>1.7608333333333335</v>
      </c>
      <c r="AK214" s="75" t="str">
        <f>'[2]Ф2 '!CP214</f>
        <v>изменение состава имущества</v>
      </c>
    </row>
    <row r="215" spans="1:37" ht="32.25" customHeight="1" x14ac:dyDescent="0.25">
      <c r="A215" s="70" t="s">
        <v>287</v>
      </c>
      <c r="B215" s="95" t="str">
        <f>'[2]Ф2 '!B215</f>
        <v>Строительство ВЛ-0,4 кВ: провод СИП-2 3*120+1*95 на ж/б опорах п.Путятин</v>
      </c>
      <c r="C215" s="96" t="str">
        <f>'[2]Ф2 '!C215</f>
        <v>Р_ДЭСК_052</v>
      </c>
      <c r="D215" s="73" t="s">
        <v>99</v>
      </c>
      <c r="E215" s="73">
        <f>'[2]Ф2 '!E215</f>
        <v>2025</v>
      </c>
      <c r="F215" s="73">
        <f>'[2]Ф2 '!F215</f>
        <v>0</v>
      </c>
      <c r="G215" s="73">
        <f>'[2]Ф2 '!G215</f>
        <v>2025</v>
      </c>
      <c r="H215" s="74">
        <f>'[2]Ф2 '!I215/1.2</f>
        <v>0</v>
      </c>
      <c r="I215" s="74">
        <f>'[2]Ф2 '!K215/1.2</f>
        <v>23.341508333333337</v>
      </c>
      <c r="J215" s="73" t="s">
        <v>47</v>
      </c>
      <c r="K215" s="97">
        <f t="shared" si="67"/>
        <v>0</v>
      </c>
      <c r="L215" s="100">
        <v>0</v>
      </c>
      <c r="M215" s="100">
        <v>0</v>
      </c>
      <c r="N215" s="100">
        <v>0</v>
      </c>
      <c r="O215" s="98" t="s">
        <v>47</v>
      </c>
      <c r="P215" s="74">
        <f t="shared" si="68"/>
        <v>23.341508333333337</v>
      </c>
      <c r="Q215" s="74">
        <v>0</v>
      </c>
      <c r="R215" s="74">
        <f t="shared" si="69"/>
        <v>23.341508333333337</v>
      </c>
      <c r="S215" s="74">
        <v>0</v>
      </c>
      <c r="T215" s="74">
        <v>0</v>
      </c>
      <c r="U215" s="73" t="s">
        <v>47</v>
      </c>
      <c r="V215" s="73" t="s">
        <v>47</v>
      </c>
      <c r="W215" s="73" t="s">
        <v>47</v>
      </c>
      <c r="X215" s="73" t="s">
        <v>47</v>
      </c>
      <c r="Y215" s="73" t="s">
        <v>47</v>
      </c>
      <c r="Z215" s="73" t="s">
        <v>47</v>
      </c>
      <c r="AA215" s="73" t="s">
        <v>47</v>
      </c>
      <c r="AB215" s="73" t="s">
        <v>47</v>
      </c>
      <c r="AC215" s="99">
        <f t="shared" si="62"/>
        <v>0</v>
      </c>
      <c r="AD215" s="99">
        <f t="shared" si="62"/>
        <v>0</v>
      </c>
      <c r="AE215" s="73">
        <f t="shared" si="63"/>
        <v>0</v>
      </c>
      <c r="AF215" s="74">
        <f t="shared" si="63"/>
        <v>23.341508333333337</v>
      </c>
      <c r="AG215" s="101">
        <f t="shared" si="64"/>
        <v>0</v>
      </c>
      <c r="AH215" s="101">
        <f t="shared" si="64"/>
        <v>0</v>
      </c>
      <c r="AI215" s="101">
        <f t="shared" si="65"/>
        <v>0</v>
      </c>
      <c r="AJ215" s="92">
        <f t="shared" si="65"/>
        <v>23.341508333333337</v>
      </c>
      <c r="AK215" s="75" t="str">
        <f>'[2]Ф2 '!CP215</f>
        <v>изменение состава имущества</v>
      </c>
    </row>
    <row r="216" spans="1:37" ht="32.25" customHeight="1" x14ac:dyDescent="0.25">
      <c r="A216" s="70" t="s">
        <v>288</v>
      </c>
      <c r="B216" s="95" t="str">
        <f>'[2]Ф2 '!B216</f>
        <v>Строительство КТП-630 в районе ул. Раздольная,13   г.Артем</v>
      </c>
      <c r="C216" s="96" t="str">
        <f>'[2]Ф2 '!C216</f>
        <v>Р_ДЭСК_097</v>
      </c>
      <c r="D216" s="73" t="s">
        <v>99</v>
      </c>
      <c r="E216" s="73">
        <f>'[2]Ф2 '!E216</f>
        <v>2025</v>
      </c>
      <c r="F216" s="73">
        <f>'[2]Ф2 '!F216</f>
        <v>0</v>
      </c>
      <c r="G216" s="73">
        <f>'[2]Ф2 '!G216</f>
        <v>2025</v>
      </c>
      <c r="H216" s="74">
        <f>'[2]Ф2 '!I216/1.2</f>
        <v>0</v>
      </c>
      <c r="I216" s="74">
        <f>'[2]Ф2 '!K216/1.2</f>
        <v>2.0301291166666671</v>
      </c>
      <c r="J216" s="73" t="s">
        <v>47</v>
      </c>
      <c r="K216" s="97">
        <f t="shared" si="67"/>
        <v>0</v>
      </c>
      <c r="L216" s="100">
        <v>0</v>
      </c>
      <c r="M216" s="100">
        <v>0</v>
      </c>
      <c r="N216" s="100">
        <v>0</v>
      </c>
      <c r="O216" s="98" t="s">
        <v>47</v>
      </c>
      <c r="P216" s="74">
        <f t="shared" si="68"/>
        <v>3.0301291166666671</v>
      </c>
      <c r="Q216" s="74">
        <v>1</v>
      </c>
      <c r="R216" s="74">
        <f t="shared" si="69"/>
        <v>2.0301291166666671</v>
      </c>
      <c r="S216" s="74">
        <v>0</v>
      </c>
      <c r="T216" s="74">
        <v>0</v>
      </c>
      <c r="U216" s="73" t="s">
        <v>47</v>
      </c>
      <c r="V216" s="73" t="s">
        <v>47</v>
      </c>
      <c r="W216" s="73" t="s">
        <v>47</v>
      </c>
      <c r="X216" s="73" t="s">
        <v>47</v>
      </c>
      <c r="Y216" s="73" t="s">
        <v>47</v>
      </c>
      <c r="Z216" s="73" t="s">
        <v>47</v>
      </c>
      <c r="AA216" s="73" t="s">
        <v>47</v>
      </c>
      <c r="AB216" s="73" t="s">
        <v>47</v>
      </c>
      <c r="AC216" s="99">
        <f t="shared" si="62"/>
        <v>0</v>
      </c>
      <c r="AD216" s="99">
        <f t="shared" si="62"/>
        <v>0</v>
      </c>
      <c r="AE216" s="73">
        <f t="shared" si="63"/>
        <v>0</v>
      </c>
      <c r="AF216" s="74">
        <f t="shared" si="63"/>
        <v>2.0301291166666671</v>
      </c>
      <c r="AG216" s="101">
        <f t="shared" si="64"/>
        <v>0</v>
      </c>
      <c r="AH216" s="101">
        <f t="shared" si="64"/>
        <v>0</v>
      </c>
      <c r="AI216" s="101">
        <f t="shared" si="65"/>
        <v>0</v>
      </c>
      <c r="AJ216" s="92">
        <f t="shared" si="65"/>
        <v>2.0301291166666671</v>
      </c>
      <c r="AK216" s="75" t="str">
        <f>'[2]Ф2 '!CP216</f>
        <v>изменение состава имущества</v>
      </c>
    </row>
    <row r="217" spans="1:37" ht="32.25" customHeight="1" x14ac:dyDescent="0.25">
      <c r="A217" s="70" t="s">
        <v>289</v>
      </c>
      <c r="B217" s="95" t="str">
        <f>'[2]Ф2 '!B217</f>
        <v>Строительство КТП-630 в с/т Солидарность г.Артем</v>
      </c>
      <c r="C217" s="96" t="str">
        <f>'[2]Ф2 '!C217</f>
        <v>Р_ДЭСК_098</v>
      </c>
      <c r="D217" s="73" t="s">
        <v>99</v>
      </c>
      <c r="E217" s="73">
        <f>'[2]Ф2 '!E217</f>
        <v>2025</v>
      </c>
      <c r="F217" s="73">
        <f>'[2]Ф2 '!F217</f>
        <v>0</v>
      </c>
      <c r="G217" s="73">
        <f>'[2]Ф2 '!G217</f>
        <v>2025</v>
      </c>
      <c r="H217" s="74">
        <f>'[2]Ф2 '!I217/1.2</f>
        <v>0</v>
      </c>
      <c r="I217" s="74">
        <f>'[2]Ф2 '!K217/1.2</f>
        <v>2.1427262416666668</v>
      </c>
      <c r="J217" s="73" t="s">
        <v>47</v>
      </c>
      <c r="K217" s="97">
        <f t="shared" si="67"/>
        <v>0</v>
      </c>
      <c r="L217" s="100">
        <v>0</v>
      </c>
      <c r="M217" s="100">
        <v>0</v>
      </c>
      <c r="N217" s="100">
        <v>0</v>
      </c>
      <c r="O217" s="98" t="s">
        <v>47</v>
      </c>
      <c r="P217" s="74">
        <f t="shared" si="68"/>
        <v>4.1427262416666668</v>
      </c>
      <c r="Q217" s="74">
        <v>2</v>
      </c>
      <c r="R217" s="74">
        <f t="shared" si="69"/>
        <v>2.1427262416666668</v>
      </c>
      <c r="S217" s="74">
        <v>0</v>
      </c>
      <c r="T217" s="74">
        <v>0</v>
      </c>
      <c r="U217" s="73" t="s">
        <v>47</v>
      </c>
      <c r="V217" s="73" t="s">
        <v>47</v>
      </c>
      <c r="W217" s="73" t="s">
        <v>47</v>
      </c>
      <c r="X217" s="73" t="s">
        <v>47</v>
      </c>
      <c r="Y217" s="73" t="s">
        <v>47</v>
      </c>
      <c r="Z217" s="73" t="s">
        <v>47</v>
      </c>
      <c r="AA217" s="73" t="s">
        <v>47</v>
      </c>
      <c r="AB217" s="73" t="s">
        <v>47</v>
      </c>
      <c r="AC217" s="99">
        <f t="shared" si="62"/>
        <v>0</v>
      </c>
      <c r="AD217" s="99">
        <f t="shared" si="62"/>
        <v>0</v>
      </c>
      <c r="AE217" s="73">
        <f t="shared" si="63"/>
        <v>0</v>
      </c>
      <c r="AF217" s="74">
        <f t="shared" si="63"/>
        <v>2.1427262416666668</v>
      </c>
      <c r="AG217" s="101">
        <f t="shared" si="64"/>
        <v>0</v>
      </c>
      <c r="AH217" s="101">
        <f t="shared" si="64"/>
        <v>0</v>
      </c>
      <c r="AI217" s="101">
        <f t="shared" si="65"/>
        <v>0</v>
      </c>
      <c r="AJ217" s="92">
        <f t="shared" si="65"/>
        <v>2.1427262416666668</v>
      </c>
      <c r="AK217" s="75" t="str">
        <f>'[2]Ф2 '!CP217</f>
        <v>изменение состава имущества</v>
      </c>
    </row>
    <row r="218" spans="1:37" ht="32.25" customHeight="1" x14ac:dyDescent="0.25">
      <c r="A218" s="70" t="s">
        <v>290</v>
      </c>
      <c r="B218" s="95" t="str">
        <f>'[2]Ф2 '!B218</f>
        <v>Строительство КЛ-6кВ в районе ул. Раздольная 13  Ф31 ПС "Кролевцы" г. Артем</v>
      </c>
      <c r="C218" s="96" t="str">
        <f>'[2]Ф2 '!C218</f>
        <v>Р_ДЭСК_099</v>
      </c>
      <c r="D218" s="73" t="s">
        <v>99</v>
      </c>
      <c r="E218" s="73">
        <f>'[2]Ф2 '!E218</f>
        <v>2025</v>
      </c>
      <c r="F218" s="73">
        <f>'[2]Ф2 '!F218</f>
        <v>0</v>
      </c>
      <c r="G218" s="73">
        <f>'[2]Ф2 '!G218</f>
        <v>2025</v>
      </c>
      <c r="H218" s="74">
        <f>'[2]Ф2 '!I218/1.2</f>
        <v>0</v>
      </c>
      <c r="I218" s="74">
        <f>'[2]Ф2 '!K218/1.2</f>
        <v>0.38806868333333333</v>
      </c>
      <c r="J218" s="73" t="s">
        <v>47</v>
      </c>
      <c r="K218" s="97">
        <f t="shared" si="67"/>
        <v>0</v>
      </c>
      <c r="L218" s="100">
        <v>0</v>
      </c>
      <c r="M218" s="100">
        <v>0</v>
      </c>
      <c r="N218" s="100">
        <v>0</v>
      </c>
      <c r="O218" s="98" t="s">
        <v>47</v>
      </c>
      <c r="P218" s="74">
        <f t="shared" si="68"/>
        <v>3.3880686833333336</v>
      </c>
      <c r="Q218" s="74">
        <v>3</v>
      </c>
      <c r="R218" s="74">
        <f t="shared" si="69"/>
        <v>0.38806868333333333</v>
      </c>
      <c r="S218" s="74">
        <v>0</v>
      </c>
      <c r="T218" s="74">
        <v>0</v>
      </c>
      <c r="U218" s="73" t="s">
        <v>47</v>
      </c>
      <c r="V218" s="73" t="s">
        <v>47</v>
      </c>
      <c r="W218" s="73" t="s">
        <v>47</v>
      </c>
      <c r="X218" s="73" t="s">
        <v>47</v>
      </c>
      <c r="Y218" s="73" t="s">
        <v>47</v>
      </c>
      <c r="Z218" s="73" t="s">
        <v>47</v>
      </c>
      <c r="AA218" s="73" t="s">
        <v>47</v>
      </c>
      <c r="AB218" s="73" t="s">
        <v>47</v>
      </c>
      <c r="AC218" s="99">
        <f t="shared" si="62"/>
        <v>0</v>
      </c>
      <c r="AD218" s="99">
        <f t="shared" si="62"/>
        <v>0</v>
      </c>
      <c r="AE218" s="73">
        <f t="shared" si="63"/>
        <v>0</v>
      </c>
      <c r="AF218" s="74">
        <f t="shared" si="63"/>
        <v>0.38806868333333333</v>
      </c>
      <c r="AG218" s="101">
        <f t="shared" si="64"/>
        <v>0</v>
      </c>
      <c r="AH218" s="101">
        <f t="shared" si="64"/>
        <v>0</v>
      </c>
      <c r="AI218" s="101">
        <f t="shared" si="65"/>
        <v>0</v>
      </c>
      <c r="AJ218" s="92">
        <f t="shared" si="65"/>
        <v>0.38806868333333333</v>
      </c>
      <c r="AK218" s="75" t="str">
        <f>'[2]Ф2 '!CP218</f>
        <v>изменение состава имущества</v>
      </c>
    </row>
    <row r="219" spans="1:37" ht="32.25" customHeight="1" x14ac:dyDescent="0.25">
      <c r="A219" s="70" t="s">
        <v>291</v>
      </c>
      <c r="B219" s="95" t="str">
        <f>'[2]Ф2 '!B219</f>
        <v>Строительство ВЛЗ-6кВ  в ст Солидарность,   Ф11 ПС "Западная" г. Артем</v>
      </c>
      <c r="C219" s="96" t="str">
        <f>'[2]Ф2 '!C219</f>
        <v>Р_ДЭСК_100</v>
      </c>
      <c r="D219" s="73" t="s">
        <v>99</v>
      </c>
      <c r="E219" s="73">
        <f>'[2]Ф2 '!E219</f>
        <v>2025</v>
      </c>
      <c r="F219" s="73">
        <f>'[2]Ф2 '!F219</f>
        <v>0</v>
      </c>
      <c r="G219" s="73">
        <f>'[2]Ф2 '!G219</f>
        <v>2025</v>
      </c>
      <c r="H219" s="74">
        <f>'[2]Ф2 '!I219/1.2</f>
        <v>0</v>
      </c>
      <c r="I219" s="74">
        <f>'[2]Ф2 '!K219/1.2</f>
        <v>0.52786271666666662</v>
      </c>
      <c r="J219" s="73" t="s">
        <v>47</v>
      </c>
      <c r="K219" s="97">
        <f t="shared" si="67"/>
        <v>0</v>
      </c>
      <c r="L219" s="100">
        <v>0</v>
      </c>
      <c r="M219" s="100">
        <v>0</v>
      </c>
      <c r="N219" s="100">
        <v>0</v>
      </c>
      <c r="O219" s="98" t="s">
        <v>47</v>
      </c>
      <c r="P219" s="74">
        <f t="shared" si="68"/>
        <v>4.5278627166666663</v>
      </c>
      <c r="Q219" s="74">
        <v>4</v>
      </c>
      <c r="R219" s="74">
        <f t="shared" si="69"/>
        <v>0.52786271666666662</v>
      </c>
      <c r="S219" s="74">
        <v>0</v>
      </c>
      <c r="T219" s="74">
        <v>0</v>
      </c>
      <c r="U219" s="73" t="s">
        <v>47</v>
      </c>
      <c r="V219" s="73" t="s">
        <v>47</v>
      </c>
      <c r="W219" s="73" t="s">
        <v>47</v>
      </c>
      <c r="X219" s="73" t="s">
        <v>47</v>
      </c>
      <c r="Y219" s="73" t="s">
        <v>47</v>
      </c>
      <c r="Z219" s="73" t="s">
        <v>47</v>
      </c>
      <c r="AA219" s="73" t="s">
        <v>47</v>
      </c>
      <c r="AB219" s="73" t="s">
        <v>47</v>
      </c>
      <c r="AC219" s="99">
        <f t="shared" si="62"/>
        <v>0</v>
      </c>
      <c r="AD219" s="99">
        <f t="shared" si="62"/>
        <v>0</v>
      </c>
      <c r="AE219" s="73">
        <f t="shared" si="63"/>
        <v>0</v>
      </c>
      <c r="AF219" s="74">
        <f t="shared" si="63"/>
        <v>0.52786271666666662</v>
      </c>
      <c r="AG219" s="101">
        <f t="shared" si="64"/>
        <v>0</v>
      </c>
      <c r="AH219" s="101">
        <f t="shared" si="64"/>
        <v>0</v>
      </c>
      <c r="AI219" s="101">
        <f t="shared" si="65"/>
        <v>0</v>
      </c>
      <c r="AJ219" s="92">
        <f t="shared" si="65"/>
        <v>0.52786271666666662</v>
      </c>
      <c r="AK219" s="75" t="str">
        <f>'[2]Ф2 '!CP219</f>
        <v>изменение состава имущества</v>
      </c>
    </row>
    <row r="220" spans="1:37" ht="30" x14ac:dyDescent="0.25">
      <c r="A220" s="65" t="s">
        <v>292</v>
      </c>
      <c r="B220" s="102" t="s">
        <v>293</v>
      </c>
      <c r="C220" s="53" t="s">
        <v>47</v>
      </c>
      <c r="D220" s="53" t="str">
        <f>[1]Ф2!D125</f>
        <v>нд</v>
      </c>
      <c r="E220" s="53" t="str">
        <f>[1]Ф2!E125</f>
        <v>нд</v>
      </c>
      <c r="F220" s="53" t="str">
        <f>[1]Ф2!F125</f>
        <v>нд</v>
      </c>
      <c r="G220" s="53" t="s">
        <v>47</v>
      </c>
      <c r="H220" s="53" t="s">
        <v>47</v>
      </c>
      <c r="I220" s="53" t="s">
        <v>47</v>
      </c>
      <c r="J220" s="53" t="s">
        <v>47</v>
      </c>
      <c r="K220" s="53" t="s">
        <v>47</v>
      </c>
      <c r="L220" s="53" t="s">
        <v>47</v>
      </c>
      <c r="M220" s="53" t="s">
        <v>47</v>
      </c>
      <c r="N220" s="53" t="s">
        <v>47</v>
      </c>
      <c r="O220" s="53" t="s">
        <v>47</v>
      </c>
      <c r="P220" s="53" t="s">
        <v>47</v>
      </c>
      <c r="Q220" s="53" t="s">
        <v>47</v>
      </c>
      <c r="R220" s="53" t="s">
        <v>47</v>
      </c>
      <c r="S220" s="53" t="s">
        <v>47</v>
      </c>
      <c r="T220" s="53" t="s">
        <v>47</v>
      </c>
      <c r="U220" s="53" t="s">
        <v>47</v>
      </c>
      <c r="V220" s="53" t="s">
        <v>47</v>
      </c>
      <c r="W220" s="53" t="s">
        <v>47</v>
      </c>
      <c r="X220" s="53" t="s">
        <v>47</v>
      </c>
      <c r="Y220" s="53" t="s">
        <v>47</v>
      </c>
      <c r="Z220" s="53" t="s">
        <v>47</v>
      </c>
      <c r="AA220" s="53" t="s">
        <v>47</v>
      </c>
      <c r="AB220" s="53" t="s">
        <v>47</v>
      </c>
      <c r="AC220" s="53" t="s">
        <v>47</v>
      </c>
      <c r="AD220" s="53" t="s">
        <v>47</v>
      </c>
      <c r="AE220" s="53" t="s">
        <v>47</v>
      </c>
      <c r="AF220" s="53" t="s">
        <v>47</v>
      </c>
      <c r="AG220" s="53" t="s">
        <v>47</v>
      </c>
      <c r="AH220" s="53" t="s">
        <v>47</v>
      </c>
      <c r="AI220" s="53" t="s">
        <v>47</v>
      </c>
      <c r="AJ220" s="53" t="s">
        <v>47</v>
      </c>
      <c r="AK220" s="53" t="s">
        <v>47</v>
      </c>
    </row>
    <row r="221" spans="1:37" x14ac:dyDescent="0.25">
      <c r="A221" s="103" t="s">
        <v>294</v>
      </c>
      <c r="B221" s="66" t="s">
        <v>295</v>
      </c>
      <c r="C221" s="53" t="s">
        <v>47</v>
      </c>
      <c r="D221" s="53" t="str">
        <f>[1]Ф2!D126</f>
        <v>нд</v>
      </c>
      <c r="E221" s="53" t="str">
        <f>[1]Ф2!E126</f>
        <v>нд</v>
      </c>
      <c r="F221" s="53" t="str">
        <f>[1]Ф2!F126</f>
        <v>нд</v>
      </c>
      <c r="G221" s="53" t="s">
        <v>47</v>
      </c>
      <c r="H221" s="54">
        <f>SUM(H222:H224)</f>
        <v>21.75</v>
      </c>
      <c r="I221" s="54">
        <f>SUM(I222:I224)</f>
        <v>18.7407</v>
      </c>
      <c r="J221" s="53" t="s">
        <v>47</v>
      </c>
      <c r="K221" s="54">
        <f>SUM(K222:K224)</f>
        <v>21.75</v>
      </c>
      <c r="L221" s="54">
        <f t="shared" ref="L221:AJ221" si="70">SUM(L222:L224)</f>
        <v>0</v>
      </c>
      <c r="M221" s="54">
        <f t="shared" si="70"/>
        <v>0</v>
      </c>
      <c r="N221" s="54">
        <f t="shared" si="70"/>
        <v>0</v>
      </c>
      <c r="O221" s="54">
        <f t="shared" si="70"/>
        <v>21.75</v>
      </c>
      <c r="P221" s="54">
        <f>SUM(P222:P224)</f>
        <v>18.7407</v>
      </c>
      <c r="Q221" s="54">
        <f t="shared" si="70"/>
        <v>0</v>
      </c>
      <c r="R221" s="54">
        <f t="shared" si="70"/>
        <v>0</v>
      </c>
      <c r="S221" s="54">
        <f t="shared" si="70"/>
        <v>0</v>
      </c>
      <c r="T221" s="54">
        <f t="shared" si="70"/>
        <v>18.7407</v>
      </c>
      <c r="U221" s="54">
        <f t="shared" si="70"/>
        <v>0</v>
      </c>
      <c r="V221" s="54">
        <f t="shared" si="70"/>
        <v>0</v>
      </c>
      <c r="W221" s="54">
        <f t="shared" si="70"/>
        <v>0</v>
      </c>
      <c r="X221" s="54">
        <f t="shared" si="70"/>
        <v>0</v>
      </c>
      <c r="Y221" s="54">
        <f t="shared" si="70"/>
        <v>0</v>
      </c>
      <c r="Z221" s="54">
        <f t="shared" si="70"/>
        <v>0</v>
      </c>
      <c r="AA221" s="54">
        <f t="shared" si="70"/>
        <v>0</v>
      </c>
      <c r="AB221" s="54">
        <f t="shared" si="70"/>
        <v>0</v>
      </c>
      <c r="AC221" s="54">
        <f t="shared" si="70"/>
        <v>21.75</v>
      </c>
      <c r="AD221" s="54">
        <f t="shared" si="70"/>
        <v>18.7407</v>
      </c>
      <c r="AE221" s="54">
        <f t="shared" si="70"/>
        <v>0</v>
      </c>
      <c r="AF221" s="54">
        <f>SUM(AF222:AF224)</f>
        <v>0</v>
      </c>
      <c r="AG221" s="54">
        <f t="shared" si="70"/>
        <v>0</v>
      </c>
      <c r="AH221" s="54">
        <f t="shared" si="70"/>
        <v>0</v>
      </c>
      <c r="AI221" s="54">
        <f t="shared" si="70"/>
        <v>21.75</v>
      </c>
      <c r="AJ221" s="54">
        <f t="shared" si="70"/>
        <v>18.7407</v>
      </c>
      <c r="AK221" s="53" t="s">
        <v>47</v>
      </c>
    </row>
    <row r="222" spans="1:37" ht="33" customHeight="1" x14ac:dyDescent="0.25">
      <c r="A222" s="70" t="s">
        <v>296</v>
      </c>
      <c r="B222" s="95" t="str">
        <f>'[2]Ф2 '!B222</f>
        <v>Диспетчерский щит</v>
      </c>
      <c r="C222" s="96" t="str">
        <f>'[2]Ф2 '!C222</f>
        <v>О_ДЭСК_009</v>
      </c>
      <c r="D222" s="104" t="s">
        <v>99</v>
      </c>
      <c r="E222" s="73">
        <f>'[2]Ф2 '!E222</f>
        <v>2024</v>
      </c>
      <c r="F222" s="73" t="str">
        <f>'[2]Ф2 '!F222</f>
        <v>нд</v>
      </c>
      <c r="G222" s="73">
        <f>'[2]Ф2 '!G222</f>
        <v>2024</v>
      </c>
      <c r="H222" s="74">
        <f>'[2]Ф2 '!T222/1.2</f>
        <v>0</v>
      </c>
      <c r="I222" s="74">
        <f>'[2]Ф2 '!U222/1.2</f>
        <v>18.7407</v>
      </c>
      <c r="J222" s="75" t="s">
        <v>47</v>
      </c>
      <c r="K222" s="97">
        <v>0</v>
      </c>
      <c r="L222" s="97">
        <v>0</v>
      </c>
      <c r="M222" s="97">
        <v>0</v>
      </c>
      <c r="N222" s="97">
        <v>0</v>
      </c>
      <c r="O222" s="98" t="s">
        <v>47</v>
      </c>
      <c r="P222" s="93">
        <f>SUM(Q222:T222)</f>
        <v>18.7407</v>
      </c>
      <c r="Q222" s="74">
        <v>0</v>
      </c>
      <c r="R222" s="74">
        <v>0</v>
      </c>
      <c r="S222" s="74">
        <v>0</v>
      </c>
      <c r="T222" s="105">
        <f>I222</f>
        <v>18.7407</v>
      </c>
      <c r="U222" s="73" t="s">
        <v>47</v>
      </c>
      <c r="V222" s="73" t="s">
        <v>47</v>
      </c>
      <c r="W222" s="73" t="s">
        <v>47</v>
      </c>
      <c r="X222" s="73" t="s">
        <v>47</v>
      </c>
      <c r="Y222" s="73" t="s">
        <v>47</v>
      </c>
      <c r="Z222" s="73" t="s">
        <v>47</v>
      </c>
      <c r="AA222" s="73" t="s">
        <v>47</v>
      </c>
      <c r="AB222" s="73" t="s">
        <v>47</v>
      </c>
      <c r="AC222" s="97">
        <v>0</v>
      </c>
      <c r="AD222" s="106">
        <f>I222</f>
        <v>18.7407</v>
      </c>
      <c r="AE222" s="75"/>
      <c r="AF222" s="75"/>
      <c r="AG222" s="75"/>
      <c r="AH222" s="75"/>
      <c r="AI222" s="74">
        <f t="shared" ref="AI222:AJ224" si="71">AC222+AE222+AG222</f>
        <v>0</v>
      </c>
      <c r="AJ222" s="74">
        <f t="shared" si="71"/>
        <v>18.7407</v>
      </c>
      <c r="AK222" s="75" t="str">
        <f>'[2]Ф2 '!CP222</f>
        <v xml:space="preserve">перераспределение итоговой суммы между источниками финансирования </v>
      </c>
    </row>
    <row r="223" spans="1:37" ht="33" customHeight="1" x14ac:dyDescent="0.25">
      <c r="A223" s="70" t="s">
        <v>297</v>
      </c>
      <c r="B223" s="95" t="str">
        <f>'[2]Ф2 '!B223</f>
        <v>Дизель-генераторная установка в шумозащитном кожухе 250 кВА</v>
      </c>
      <c r="C223" s="96" t="str">
        <f>'[2]Ф2 '!C223</f>
        <v>N_ДЭСК_005</v>
      </c>
      <c r="D223" s="104" t="s">
        <v>99</v>
      </c>
      <c r="E223" s="73">
        <f>'[2]Ф2 '!E223</f>
        <v>2024</v>
      </c>
      <c r="F223" s="73">
        <f>'[2]Ф2 '!F223</f>
        <v>2024</v>
      </c>
      <c r="G223" s="73">
        <f>'[2]Ф2 '!G223</f>
        <v>0</v>
      </c>
      <c r="H223" s="74">
        <f>'[2]Ф2 '!T223/1.2</f>
        <v>2.3333333299999999</v>
      </c>
      <c r="I223" s="74">
        <f>'[2]Ф2 '!U223/1.2</f>
        <v>0</v>
      </c>
      <c r="J223" s="75" t="s">
        <v>47</v>
      </c>
      <c r="K223" s="97">
        <f>H223</f>
        <v>2.3333333299999999</v>
      </c>
      <c r="L223" s="97">
        <v>0</v>
      </c>
      <c r="M223" s="97">
        <v>0</v>
      </c>
      <c r="N223" s="97">
        <v>0</v>
      </c>
      <c r="O223" s="74">
        <f>K223</f>
        <v>2.3333333299999999</v>
      </c>
      <c r="P223" s="93">
        <f>SUM(Q223:T223)</f>
        <v>0</v>
      </c>
      <c r="Q223" s="74">
        <v>0</v>
      </c>
      <c r="R223" s="74">
        <v>0</v>
      </c>
      <c r="S223" s="74">
        <v>0</v>
      </c>
      <c r="T223" s="105">
        <f>I223</f>
        <v>0</v>
      </c>
      <c r="U223" s="73" t="s">
        <v>47</v>
      </c>
      <c r="V223" s="73" t="s">
        <v>47</v>
      </c>
      <c r="W223" s="73" t="s">
        <v>47</v>
      </c>
      <c r="X223" s="73" t="s">
        <v>47</v>
      </c>
      <c r="Y223" s="73" t="s">
        <v>47</v>
      </c>
      <c r="Z223" s="73" t="s">
        <v>47</v>
      </c>
      <c r="AA223" s="73" t="s">
        <v>47</v>
      </c>
      <c r="AB223" s="73" t="s">
        <v>47</v>
      </c>
      <c r="AC223" s="97">
        <f>H223</f>
        <v>2.3333333299999999</v>
      </c>
      <c r="AD223" s="107">
        <v>0</v>
      </c>
      <c r="AE223" s="107">
        <v>0</v>
      </c>
      <c r="AF223" s="107">
        <f>I223</f>
        <v>0</v>
      </c>
      <c r="AG223" s="75"/>
      <c r="AH223" s="75"/>
      <c r="AI223" s="74">
        <f t="shared" si="71"/>
        <v>2.3333333299999999</v>
      </c>
      <c r="AJ223" s="99">
        <f t="shared" si="71"/>
        <v>0</v>
      </c>
      <c r="AK223" s="75" t="str">
        <f>'[2]Ф2 '!CP223</f>
        <v xml:space="preserve">перераспределение итоговой суммы между источниками финансирования </v>
      </c>
    </row>
    <row r="224" spans="1:37" ht="33" customHeight="1" x14ac:dyDescent="0.25">
      <c r="A224" s="70" t="s">
        <v>298</v>
      </c>
      <c r="B224" s="95" t="str">
        <f>'[2]Ф2 '!B224</f>
        <v>Трансформаторная электротехническая лаборатория "АНГСТРЕМ-3"</v>
      </c>
      <c r="C224" s="96" t="str">
        <f>'[2]Ф2 '!C224</f>
        <v>N_ДЭСК_006</v>
      </c>
      <c r="D224" s="104" t="s">
        <v>99</v>
      </c>
      <c r="E224" s="73">
        <f>'[2]Ф2 '!E224</f>
        <v>2024</v>
      </c>
      <c r="F224" s="73">
        <f>'[2]Ф2 '!F224</f>
        <v>2024</v>
      </c>
      <c r="G224" s="73">
        <f>'[2]Ф2 '!G224</f>
        <v>0</v>
      </c>
      <c r="H224" s="74">
        <f>'[2]Ф2 '!T224/1.2</f>
        <v>19.416666670000001</v>
      </c>
      <c r="I224" s="74">
        <f>'[2]Ф2 '!U224/1.2</f>
        <v>0</v>
      </c>
      <c r="J224" s="75" t="s">
        <v>47</v>
      </c>
      <c r="K224" s="97">
        <f>H224</f>
        <v>19.416666670000001</v>
      </c>
      <c r="L224" s="97">
        <v>0</v>
      </c>
      <c r="M224" s="97">
        <v>0</v>
      </c>
      <c r="N224" s="97">
        <v>0</v>
      </c>
      <c r="O224" s="74">
        <f>K224</f>
        <v>19.416666670000001</v>
      </c>
      <c r="P224" s="93">
        <f>SUM(Q224:T224)</f>
        <v>0</v>
      </c>
      <c r="Q224" s="74">
        <v>0</v>
      </c>
      <c r="R224" s="74">
        <v>0</v>
      </c>
      <c r="S224" s="74">
        <v>0</v>
      </c>
      <c r="T224" s="105">
        <f>I224</f>
        <v>0</v>
      </c>
      <c r="U224" s="73" t="s">
        <v>47</v>
      </c>
      <c r="V224" s="73" t="s">
        <v>47</v>
      </c>
      <c r="W224" s="73" t="s">
        <v>47</v>
      </c>
      <c r="X224" s="73" t="s">
        <v>47</v>
      </c>
      <c r="Y224" s="73" t="s">
        <v>47</v>
      </c>
      <c r="Z224" s="73" t="s">
        <v>47</v>
      </c>
      <c r="AA224" s="73" t="s">
        <v>47</v>
      </c>
      <c r="AB224" s="73" t="s">
        <v>47</v>
      </c>
      <c r="AC224" s="97">
        <f>H224</f>
        <v>19.416666670000001</v>
      </c>
      <c r="AD224" s="107">
        <v>0</v>
      </c>
      <c r="AE224" s="107">
        <v>0</v>
      </c>
      <c r="AF224" s="107">
        <f>I224</f>
        <v>0</v>
      </c>
      <c r="AG224" s="75"/>
      <c r="AH224" s="75"/>
      <c r="AI224" s="74">
        <f t="shared" si="71"/>
        <v>19.416666670000001</v>
      </c>
      <c r="AJ224" s="99">
        <f t="shared" si="71"/>
        <v>0</v>
      </c>
      <c r="AK224" s="75" t="str">
        <f>'[2]Ф2 '!CP224</f>
        <v xml:space="preserve">перераспределение итоговой суммы между источниками финансирования </v>
      </c>
    </row>
    <row r="228" spans="18:18" ht="25.5" x14ac:dyDescent="0.35">
      <c r="R228" s="108"/>
    </row>
  </sheetData>
  <mergeCells count="30">
    <mergeCell ref="AE15:AF15"/>
    <mergeCell ref="AG15:AH15"/>
    <mergeCell ref="AI15:AI16"/>
    <mergeCell ref="AJ15:AJ16"/>
    <mergeCell ref="U14:Z14"/>
    <mergeCell ref="AA14:AB15"/>
    <mergeCell ref="AC14:AJ14"/>
    <mergeCell ref="AK14:AK16"/>
    <mergeCell ref="K15:O15"/>
    <mergeCell ref="P15:T15"/>
    <mergeCell ref="U15:V15"/>
    <mergeCell ref="W15:X15"/>
    <mergeCell ref="Y15:Z15"/>
    <mergeCell ref="AC15:AD15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K4"/>
    <mergeCell ref="A6:AK6"/>
    <mergeCell ref="A7:AK7"/>
    <mergeCell ref="A9:AK9"/>
    <mergeCell ref="A11:AK11"/>
    <mergeCell ref="A12:AK12"/>
  </mergeCells>
  <pageMargins left="0" right="0" top="0" bottom="0" header="0.31496062992125984" footer="0.31496062992125984"/>
  <pageSetup paperSize="9" scale="25" fitToHeight="0" orientation="landscape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Ф3 </vt:lpstr>
      <vt:lpstr>'Ф3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2024-10-22T00:34:55Z</dcterms:created>
  <dcterms:modified xsi:type="dcterms:W3CDTF">2024-10-22T00:39:54Z</dcterms:modified>
</cp:coreProperties>
</file>